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050"/>
  </bookViews>
  <sheets>
    <sheet name="START" sheetId="28" r:id="rId1"/>
    <sheet name="CIT" sheetId="1" r:id="rId2"/>
    <sheet name="I" sheetId="26" r:id="rId3"/>
    <sheet name="II" sheetId="15" r:id="rId4"/>
    <sheet name="III" sheetId="16" r:id="rId5"/>
    <sheet name="IV" sheetId="17" r:id="rId6"/>
    <sheet name="V" sheetId="18" r:id="rId7"/>
    <sheet name="VI" sheetId="19" r:id="rId8"/>
    <sheet name="VII" sheetId="20" r:id="rId9"/>
    <sheet name="VIII" sheetId="21" r:id="rId10"/>
    <sheet name="IX" sheetId="22" r:id="rId11"/>
    <sheet name="X" sheetId="23" r:id="rId12"/>
    <sheet name="XI" sheetId="24" r:id="rId13"/>
    <sheet name="XII" sheetId="27" r:id="rId14"/>
  </sheets>
  <definedNames>
    <definedName name="_xlnm.Print_Area" localSheetId="1">CIT!$A$1:$N$61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" i="1" l="1"/>
  <c r="C51" i="1"/>
  <c r="D51" i="1"/>
  <c r="E51" i="1"/>
  <c r="F51" i="1"/>
  <c r="G51" i="1"/>
  <c r="H51" i="1"/>
  <c r="I51" i="1"/>
  <c r="J51" i="1"/>
  <c r="K51" i="1"/>
  <c r="L51" i="1"/>
  <c r="M51" i="1"/>
  <c r="N51" i="1"/>
  <c r="B38" i="1" l="1"/>
  <c r="B39" i="1"/>
  <c r="B40" i="1"/>
  <c r="B41" i="1"/>
  <c r="B42" i="1"/>
  <c r="B43" i="1"/>
  <c r="B44" i="1"/>
  <c r="B45" i="1"/>
  <c r="B46" i="1"/>
  <c r="B37" i="1"/>
  <c r="B31" i="1"/>
  <c r="B32" i="1"/>
  <c r="B33" i="1"/>
  <c r="B30" i="1"/>
  <c r="B14" i="1"/>
  <c r="B15" i="1"/>
  <c r="B16" i="1"/>
  <c r="B17" i="1"/>
  <c r="B18" i="1"/>
  <c r="B19" i="1"/>
  <c r="B20" i="1"/>
  <c r="B21" i="1"/>
  <c r="B22" i="1"/>
  <c r="B23" i="1"/>
  <c r="B24" i="1"/>
  <c r="B13" i="1"/>
  <c r="B6" i="1"/>
  <c r="B7" i="1"/>
  <c r="B8" i="1"/>
  <c r="B9" i="1"/>
  <c r="B10" i="1"/>
  <c r="B5" i="1"/>
  <c r="A1" i="1" l="1"/>
  <c r="B56" i="1" l="1"/>
  <c r="B57" i="1"/>
  <c r="B55" i="1"/>
  <c r="B52" i="1"/>
  <c r="B50" i="1"/>
  <c r="E1" i="1" l="1"/>
  <c r="E13" i="28" s="1"/>
  <c r="C1" i="1"/>
  <c r="N40" i="1" l="1"/>
  <c r="N44" i="1"/>
  <c r="M38" i="1"/>
  <c r="M42" i="1"/>
  <c r="M46" i="1"/>
  <c r="L40" i="1"/>
  <c r="L44" i="1"/>
  <c r="K38" i="1"/>
  <c r="K42" i="1"/>
  <c r="K46" i="1"/>
  <c r="J40" i="1"/>
  <c r="J44" i="1"/>
  <c r="I38" i="1"/>
  <c r="I42" i="1"/>
  <c r="I46" i="1"/>
  <c r="H40" i="1"/>
  <c r="H44" i="1"/>
  <c r="G38" i="1"/>
  <c r="G42" i="1"/>
  <c r="G46" i="1"/>
  <c r="F40" i="1"/>
  <c r="F44" i="1"/>
  <c r="E38" i="1"/>
  <c r="E42" i="1"/>
  <c r="E46" i="1"/>
  <c r="D40" i="1"/>
  <c r="D44" i="1"/>
  <c r="C38" i="1"/>
  <c r="C42" i="1"/>
  <c r="C46" i="1"/>
  <c r="N41" i="1"/>
  <c r="N45" i="1"/>
  <c r="M39" i="1"/>
  <c r="M43" i="1"/>
  <c r="M37" i="1"/>
  <c r="L41" i="1"/>
  <c r="L45" i="1"/>
  <c r="K39" i="1"/>
  <c r="K43" i="1"/>
  <c r="K37" i="1"/>
  <c r="J41" i="1"/>
  <c r="J45" i="1"/>
  <c r="I39" i="1"/>
  <c r="I43" i="1"/>
  <c r="I37" i="1"/>
  <c r="H41" i="1"/>
  <c r="H45" i="1"/>
  <c r="G39" i="1"/>
  <c r="G43" i="1"/>
  <c r="G37" i="1"/>
  <c r="F41" i="1"/>
  <c r="F45" i="1"/>
  <c r="E39" i="1"/>
  <c r="E43" i="1"/>
  <c r="E37" i="1"/>
  <c r="D41" i="1"/>
  <c r="D45" i="1"/>
  <c r="C39" i="1"/>
  <c r="C43" i="1"/>
  <c r="C37" i="1"/>
  <c r="N32" i="1"/>
  <c r="M32" i="1"/>
  <c r="L32" i="1"/>
  <c r="K32" i="1"/>
  <c r="J32" i="1"/>
  <c r="I32" i="1"/>
  <c r="H32" i="1"/>
  <c r="G32" i="1"/>
  <c r="F32" i="1"/>
  <c r="E32" i="1"/>
  <c r="D32" i="1"/>
  <c r="C32" i="1"/>
  <c r="N14" i="1"/>
  <c r="N18" i="1"/>
  <c r="N22" i="1"/>
  <c r="M14" i="1"/>
  <c r="M18" i="1"/>
  <c r="M22" i="1"/>
  <c r="L14" i="1"/>
  <c r="L18" i="1"/>
  <c r="L22" i="1"/>
  <c r="K14" i="1"/>
  <c r="K18" i="1"/>
  <c r="K22" i="1"/>
  <c r="J14" i="1"/>
  <c r="J18" i="1"/>
  <c r="J22" i="1"/>
  <c r="I14" i="1"/>
  <c r="I18" i="1"/>
  <c r="I22" i="1"/>
  <c r="H14" i="1"/>
  <c r="H18" i="1"/>
  <c r="H22" i="1"/>
  <c r="G14" i="1"/>
  <c r="G18" i="1"/>
  <c r="G22" i="1"/>
  <c r="F14" i="1"/>
  <c r="F18" i="1"/>
  <c r="F22" i="1"/>
  <c r="E14" i="1"/>
  <c r="E18" i="1"/>
  <c r="E22" i="1"/>
  <c r="D14" i="1"/>
  <c r="D18" i="1"/>
  <c r="D22" i="1"/>
  <c r="C14" i="1"/>
  <c r="C18" i="1"/>
  <c r="C22" i="1"/>
  <c r="C7" i="1"/>
  <c r="N38" i="1"/>
  <c r="N42" i="1"/>
  <c r="N46" i="1"/>
  <c r="M40" i="1"/>
  <c r="M44" i="1"/>
  <c r="L38" i="1"/>
  <c r="L42" i="1"/>
  <c r="L46" i="1"/>
  <c r="K40" i="1"/>
  <c r="K44" i="1"/>
  <c r="J38" i="1"/>
  <c r="J42" i="1"/>
  <c r="J46" i="1"/>
  <c r="I40" i="1"/>
  <c r="I44" i="1"/>
  <c r="H38" i="1"/>
  <c r="H42" i="1"/>
  <c r="H46" i="1"/>
  <c r="G40" i="1"/>
  <c r="G44" i="1"/>
  <c r="F38" i="1"/>
  <c r="F42" i="1"/>
  <c r="F46" i="1"/>
  <c r="E40" i="1"/>
  <c r="E44" i="1"/>
  <c r="D38" i="1"/>
  <c r="D42" i="1"/>
  <c r="D46" i="1"/>
  <c r="C40" i="1"/>
  <c r="C44" i="1"/>
  <c r="N33" i="1"/>
  <c r="M33" i="1"/>
  <c r="L33" i="1"/>
  <c r="K33" i="1"/>
  <c r="J33" i="1"/>
  <c r="I33" i="1"/>
  <c r="H33" i="1"/>
  <c r="G33" i="1"/>
  <c r="F33" i="1"/>
  <c r="E33" i="1"/>
  <c r="D33" i="1"/>
  <c r="C33" i="1"/>
  <c r="N15" i="1"/>
  <c r="N19" i="1"/>
  <c r="N23" i="1"/>
  <c r="M15" i="1"/>
  <c r="M19" i="1"/>
  <c r="M23" i="1"/>
  <c r="N39" i="1"/>
  <c r="N43" i="1"/>
  <c r="N37" i="1"/>
  <c r="M41" i="1"/>
  <c r="M45" i="1"/>
  <c r="L39" i="1"/>
  <c r="L43" i="1"/>
  <c r="L37" i="1"/>
  <c r="K41" i="1"/>
  <c r="K45" i="1"/>
  <c r="J39" i="1"/>
  <c r="J43" i="1"/>
  <c r="J37" i="1"/>
  <c r="I41" i="1"/>
  <c r="I45" i="1"/>
  <c r="H39" i="1"/>
  <c r="H43" i="1"/>
  <c r="H37" i="1"/>
  <c r="G41" i="1"/>
  <c r="G45" i="1"/>
  <c r="F39" i="1"/>
  <c r="F43" i="1"/>
  <c r="F37" i="1"/>
  <c r="E41" i="1"/>
  <c r="E45" i="1"/>
  <c r="D39" i="1"/>
  <c r="D43" i="1"/>
  <c r="D37" i="1"/>
  <c r="C41" i="1"/>
  <c r="C45" i="1"/>
  <c r="M31" i="1"/>
  <c r="K31" i="1"/>
  <c r="I31" i="1"/>
  <c r="G31" i="1"/>
  <c r="E31" i="1"/>
  <c r="C31" i="1"/>
  <c r="N17" i="1"/>
  <c r="N13" i="1"/>
  <c r="M21" i="1"/>
  <c r="L16" i="1"/>
  <c r="L21" i="1"/>
  <c r="K15" i="1"/>
  <c r="K20" i="1"/>
  <c r="K13" i="1"/>
  <c r="J19" i="1"/>
  <c r="J24" i="1"/>
  <c r="I17" i="1"/>
  <c r="I23" i="1"/>
  <c r="H16" i="1"/>
  <c r="H21" i="1"/>
  <c r="G15" i="1"/>
  <c r="G20" i="1"/>
  <c r="G13" i="1"/>
  <c r="F19" i="1"/>
  <c r="F24" i="1"/>
  <c r="E17" i="1"/>
  <c r="E23" i="1"/>
  <c r="D16" i="1"/>
  <c r="D21" i="1"/>
  <c r="C15" i="1"/>
  <c r="C20" i="1"/>
  <c r="C13" i="1"/>
  <c r="N8" i="1"/>
  <c r="M6" i="1"/>
  <c r="M10" i="1"/>
  <c r="L8" i="1"/>
  <c r="K6" i="1"/>
  <c r="K10" i="1"/>
  <c r="J8" i="1"/>
  <c r="I6" i="1"/>
  <c r="I10" i="1"/>
  <c r="H8" i="1"/>
  <c r="G6" i="1"/>
  <c r="G10" i="1"/>
  <c r="F8" i="1"/>
  <c r="E6" i="1"/>
  <c r="E10" i="1"/>
  <c r="D8" i="1"/>
  <c r="C6" i="1"/>
  <c r="L5" i="1"/>
  <c r="J7" i="1"/>
  <c r="I9" i="1"/>
  <c r="H5" i="1"/>
  <c r="F7" i="1"/>
  <c r="D7" i="1"/>
  <c r="C5" i="1"/>
  <c r="M30" i="1"/>
  <c r="K30" i="1"/>
  <c r="I30" i="1"/>
  <c r="G30" i="1"/>
  <c r="E30" i="1"/>
  <c r="C34" i="1"/>
  <c r="N20" i="1"/>
  <c r="M16" i="1"/>
  <c r="M24" i="1"/>
  <c r="L17" i="1"/>
  <c r="L23" i="1"/>
  <c r="K16" i="1"/>
  <c r="K21" i="1"/>
  <c r="J15" i="1"/>
  <c r="J20" i="1"/>
  <c r="J13" i="1"/>
  <c r="I19" i="1"/>
  <c r="I24" i="1"/>
  <c r="H17" i="1"/>
  <c r="H23" i="1"/>
  <c r="G16" i="1"/>
  <c r="G21" i="1"/>
  <c r="F15" i="1"/>
  <c r="F20" i="1"/>
  <c r="F13" i="1"/>
  <c r="E19" i="1"/>
  <c r="E24" i="1"/>
  <c r="D17" i="1"/>
  <c r="D23" i="1"/>
  <c r="C16" i="1"/>
  <c r="C21" i="1"/>
  <c r="C8" i="1"/>
  <c r="N9" i="1"/>
  <c r="M7" i="1"/>
  <c r="M5" i="1"/>
  <c r="L9" i="1"/>
  <c r="K7" i="1"/>
  <c r="K5" i="1"/>
  <c r="J9" i="1"/>
  <c r="I7" i="1"/>
  <c r="I5" i="1"/>
  <c r="H9" i="1"/>
  <c r="G7" i="1"/>
  <c r="G5" i="1"/>
  <c r="F9" i="1"/>
  <c r="E7" i="1"/>
  <c r="E5" i="1"/>
  <c r="D9" i="1"/>
  <c r="C9" i="1"/>
  <c r="J17" i="1"/>
  <c r="H13" i="1"/>
  <c r="G24" i="1"/>
  <c r="F23" i="1"/>
  <c r="E21" i="1"/>
  <c r="D20" i="1"/>
  <c r="C19" i="1"/>
  <c r="N31" i="1"/>
  <c r="L31" i="1"/>
  <c r="J31" i="1"/>
  <c r="H31" i="1"/>
  <c r="F31" i="1"/>
  <c r="D31" i="1"/>
  <c r="C30" i="1"/>
  <c r="N21" i="1"/>
  <c r="M17" i="1"/>
  <c r="M13" i="1"/>
  <c r="L19" i="1"/>
  <c r="L24" i="1"/>
  <c r="K17" i="1"/>
  <c r="K23" i="1"/>
  <c r="J16" i="1"/>
  <c r="J21" i="1"/>
  <c r="I15" i="1"/>
  <c r="I20" i="1"/>
  <c r="I13" i="1"/>
  <c r="H19" i="1"/>
  <c r="H24" i="1"/>
  <c r="G17" i="1"/>
  <c r="G23" i="1"/>
  <c r="F16" i="1"/>
  <c r="F21" i="1"/>
  <c r="E15" i="1"/>
  <c r="E20" i="1"/>
  <c r="E13" i="1"/>
  <c r="D19" i="1"/>
  <c r="D24" i="1"/>
  <c r="C17" i="1"/>
  <c r="C23" i="1"/>
  <c r="N6" i="1"/>
  <c r="N10" i="1"/>
  <c r="M8" i="1"/>
  <c r="L6" i="1"/>
  <c r="L10" i="1"/>
  <c r="K8" i="1"/>
  <c r="J6" i="1"/>
  <c r="J10" i="1"/>
  <c r="I8" i="1"/>
  <c r="H6" i="1"/>
  <c r="H10" i="1"/>
  <c r="G8" i="1"/>
  <c r="F6" i="1"/>
  <c r="F10" i="1"/>
  <c r="E8" i="1"/>
  <c r="D6" i="1"/>
  <c r="D10" i="1"/>
  <c r="C10" i="1"/>
  <c r="N30" i="1"/>
  <c r="L30" i="1"/>
  <c r="J30" i="1"/>
  <c r="H30" i="1"/>
  <c r="F30" i="1"/>
  <c r="D30" i="1"/>
  <c r="N16" i="1"/>
  <c r="N24" i="1"/>
  <c r="M20" i="1"/>
  <c r="L15" i="1"/>
  <c r="L20" i="1"/>
  <c r="L13" i="1"/>
  <c r="K19" i="1"/>
  <c r="K24" i="1"/>
  <c r="J23" i="1"/>
  <c r="I16" i="1"/>
  <c r="I21" i="1"/>
  <c r="H15" i="1"/>
  <c r="H20" i="1"/>
  <c r="G19" i="1"/>
  <c r="F17" i="1"/>
  <c r="E16" i="1"/>
  <c r="D15" i="1"/>
  <c r="D13" i="1"/>
  <c r="C24" i="1"/>
  <c r="N7" i="1"/>
  <c r="N5" i="1"/>
  <c r="M9" i="1"/>
  <c r="L7" i="1"/>
  <c r="K9" i="1"/>
  <c r="J5" i="1"/>
  <c r="H7" i="1"/>
  <c r="G9" i="1"/>
  <c r="F5" i="1"/>
  <c r="D5" i="1"/>
  <c r="E9" i="1"/>
  <c r="M50" i="1"/>
  <c r="K50" i="1"/>
  <c r="I50" i="1"/>
  <c r="M56" i="1"/>
  <c r="L57" i="1"/>
  <c r="K55" i="1"/>
  <c r="I56" i="1"/>
  <c r="H57" i="1"/>
  <c r="G55" i="1"/>
  <c r="E56" i="1"/>
  <c r="D57" i="1"/>
  <c r="C55" i="1"/>
  <c r="G50" i="1"/>
  <c r="E50" i="1"/>
  <c r="C50" i="1"/>
  <c r="N52" i="1"/>
  <c r="L52" i="1"/>
  <c r="J52" i="1"/>
  <c r="N56" i="1"/>
  <c r="M57" i="1"/>
  <c r="L55" i="1"/>
  <c r="J56" i="1"/>
  <c r="I57" i="1"/>
  <c r="H55" i="1"/>
  <c r="F56" i="1"/>
  <c r="E57" i="1"/>
  <c r="D55" i="1"/>
  <c r="H52" i="1"/>
  <c r="F52" i="1"/>
  <c r="D52" i="1"/>
  <c r="M52" i="1"/>
  <c r="I52" i="1"/>
  <c r="L56" i="1"/>
  <c r="J55" i="1"/>
  <c r="G57" i="1"/>
  <c r="D56" i="1"/>
  <c r="G52" i="1"/>
  <c r="C52" i="1"/>
  <c r="K52" i="1"/>
  <c r="N55" i="1"/>
  <c r="K57" i="1"/>
  <c r="F55" i="1"/>
  <c r="C57" i="1"/>
  <c r="N50" i="1"/>
  <c r="J50" i="1"/>
  <c r="J57" i="1"/>
  <c r="E55" i="1"/>
  <c r="E58" i="1" s="1"/>
  <c r="D50" i="1"/>
  <c r="L50" i="1"/>
  <c r="N57" i="1"/>
  <c r="K56" i="1"/>
  <c r="I55" i="1"/>
  <c r="F57" i="1"/>
  <c r="C56" i="1"/>
  <c r="F50" i="1"/>
  <c r="H56" i="1"/>
  <c r="E52" i="1"/>
  <c r="M55" i="1"/>
  <c r="G56" i="1"/>
  <c r="H50" i="1"/>
  <c r="H53" i="1" s="1"/>
  <c r="J53" i="1" l="1"/>
  <c r="I58" i="1"/>
  <c r="C53" i="1"/>
  <c r="L53" i="1"/>
  <c r="M58" i="1"/>
  <c r="F53" i="1"/>
  <c r="N53" i="1"/>
  <c r="E53" i="1"/>
  <c r="K53" i="1"/>
  <c r="I11" i="1"/>
  <c r="G53" i="1"/>
  <c r="M53" i="1"/>
  <c r="I53" i="1"/>
  <c r="F58" i="1"/>
  <c r="L58" i="1"/>
  <c r="K58" i="1"/>
  <c r="G58" i="1"/>
  <c r="D53" i="1"/>
  <c r="D58" i="1"/>
  <c r="J58" i="1"/>
  <c r="C58" i="1"/>
  <c r="N58" i="1"/>
  <c r="H58" i="1"/>
  <c r="D47" i="1"/>
  <c r="H47" i="1"/>
  <c r="L47" i="1"/>
  <c r="G47" i="1"/>
  <c r="K47" i="1"/>
  <c r="C47" i="1"/>
  <c r="E47" i="1"/>
  <c r="I47" i="1"/>
  <c r="M47" i="1"/>
  <c r="F34" i="1"/>
  <c r="J34" i="1"/>
  <c r="N34" i="1"/>
  <c r="F47" i="1"/>
  <c r="J47" i="1"/>
  <c r="N47" i="1"/>
  <c r="D34" i="1"/>
  <c r="H34" i="1"/>
  <c r="L34" i="1"/>
  <c r="G34" i="1"/>
  <c r="K34" i="1"/>
  <c r="E34" i="1"/>
  <c r="I34" i="1"/>
  <c r="M34" i="1"/>
  <c r="J25" i="1" l="1"/>
  <c r="L25" i="1"/>
  <c r="N25" i="1"/>
  <c r="F25" i="1"/>
  <c r="H25" i="1"/>
  <c r="D25" i="1"/>
  <c r="C11" i="1"/>
  <c r="D11" i="1"/>
  <c r="E11" i="1"/>
  <c r="F11" i="1"/>
  <c r="G11" i="1"/>
  <c r="H11" i="1"/>
  <c r="J11" i="1"/>
  <c r="K11" i="1"/>
  <c r="L11" i="1"/>
  <c r="M11" i="1"/>
  <c r="N11" i="1"/>
  <c r="C25" i="1"/>
  <c r="E25" i="1"/>
  <c r="G25" i="1"/>
  <c r="I25" i="1"/>
  <c r="K25" i="1"/>
  <c r="M25" i="1"/>
  <c r="L27" i="1" l="1"/>
  <c r="L60" i="1" s="1"/>
  <c r="L61" i="1" s="1"/>
  <c r="H27" i="1"/>
  <c r="H60" i="1" s="1"/>
  <c r="H61" i="1" s="1"/>
  <c r="J27" i="1"/>
  <c r="J60" i="1" s="1"/>
  <c r="J61" i="1" s="1"/>
  <c r="D27" i="1"/>
  <c r="D60" i="1" s="1"/>
  <c r="D61" i="1" s="1"/>
  <c r="G27" i="1"/>
  <c r="G60" i="1" s="1"/>
  <c r="G61" i="1" s="1"/>
  <c r="K27" i="1"/>
  <c r="K60" i="1" s="1"/>
  <c r="K61" i="1" s="1"/>
  <c r="N27" i="1"/>
  <c r="N60" i="1" s="1"/>
  <c r="N61" i="1" s="1"/>
  <c r="F27" i="1"/>
  <c r="F60" i="1" s="1"/>
  <c r="F61" i="1" s="1"/>
  <c r="M27" i="1"/>
  <c r="M60" i="1" s="1"/>
  <c r="M61" i="1" s="1"/>
  <c r="I27" i="1"/>
  <c r="I60" i="1" s="1"/>
  <c r="I61" i="1" s="1"/>
  <c r="E27" i="1"/>
  <c r="E60" i="1" s="1"/>
  <c r="E61" i="1" s="1"/>
  <c r="C27" i="1"/>
  <c r="C60" i="1" l="1"/>
  <c r="C61" i="1" s="1"/>
  <c r="C62" i="1" s="1"/>
  <c r="D62" i="1" s="1"/>
  <c r="E62" i="1" s="1"/>
  <c r="F62" i="1" l="1"/>
  <c r="G62" i="1" s="1"/>
  <c r="H62" i="1" s="1"/>
  <c r="I62" i="1" l="1"/>
  <c r="J62" i="1" s="1"/>
  <c r="K62" i="1" l="1"/>
  <c r="L62" i="1" s="1"/>
  <c r="M62" i="1" l="1"/>
  <c r="N62" i="1" s="1"/>
  <c r="F13" i="28" s="1"/>
  <c r="O62" i="1" l="1"/>
</calcChain>
</file>

<file path=xl/connections.xml><?xml version="1.0" encoding="utf-8"?>
<connections xmlns="http://schemas.openxmlformats.org/spreadsheetml/2006/main">
  <connection id="1" odcFile="C:\Users\magdalena.chomuszko\AppData\Roaming\Sage\DataSources\sage_fk_cube_connection.odc" keepAlive="1" name="FK-First" description="Połączenie z kostką finansową" type="5" refreshedVersion="0" new="1" background="1">
    <dbPr connection="Provider=MSOLAP.5;Persist Security Info=True;Data Source=N2440;Initial Catalog=First;Integrated Security=SSPI;" command="FK" commandType="1"/>
    <olapPr sendLocale="1" rowDrillCount="1000"/>
  </connection>
  <connection id="2" odcFile="C:\Users\magdalena.chomuszko\AppData\Roaming\Sage\DataSources\sage_hm_cube_connection.odc" keepAlive="1" name="HM-First" description="Połączenie z kostką handlową" type="5" refreshedVersion="0" new="1" background="1">
    <dbPr connection="Provider=MSOLAP.5;Persist Security Info=True;Data Source=N2440;Initial Catalog=First;Integrated Security=SSPI;" command="HM" commandType="1"/>
    <olapPr sendLocale="1" rowDrillCount="1000"/>
  </connection>
  <connection id="3" name="JPK_KR_20170101_20170131_12947590" type="4" refreshedVersion="0" background="1">
    <webPr xml="1" sourceData="1" parsePre="1" consecutive="1" url="C:\Users\Laptop\Downloads\JPK_KR_20180501_20180531_12bf6766.xml" htmlTables="1"/>
  </connection>
  <connection id="4" name="JPK_KR_20170201_20170228_1295b832" type="4" refreshedVersion="0" background="1">
    <webPr xml="1" sourceData="1" parsePre="1" consecutive="1" url="C:\Users\Laptop\Downloads\JPK_KR_20180501_20180531_12bf6766.xml" htmlTables="1"/>
  </connection>
  <connection id="5" name="JPK_KR_20170301_20170331_129a8802" type="4" refreshedVersion="0" background="1">
    <webPr xml="1" sourceData="1" parsePre="1" consecutive="1" url="C:\Users\Laptop\Downloads\JPK_KR_20180501_20180531_12bf6766.xml" htmlTables="1"/>
  </connection>
  <connection id="6" name="JPK_KR_20170401_20170430_129bb660" type="4" refreshedVersion="0" background="1">
    <webPr xml="1" sourceData="1" parsePre="1" consecutive="1" url="C:\Users\Laptop\Downloads\JPK_KR_20170401_20170430_129bb660.xml" htmlTables="1"/>
  </connection>
  <connection id="7" name="JPK_KR_20170501_20170531_12a699ca" type="4" refreshedVersion="0" background="1">
    <webPr xml="1" sourceData="1" parsePre="1" consecutive="1" url="C:\Users\Laptop\Downloads\JPK_KR_20170501_20170531_12a699ca.xml" htmlTables="1"/>
  </connection>
  <connection id="8" name="JPK_KR_20170601_20170630_12a70b50" type="4" refreshedVersion="0" background="1">
    <webPr xml="1" sourceData="1" parsePre="1" consecutive="1" url="C:\Users\Laptop\Downloads\JPK_KR_20170601_20170630_12a70b50.xml" htmlTables="1"/>
  </connection>
  <connection id="9" name="JPK_KR_20170701_20170731_12a76538" type="4" refreshedVersion="0" background="1">
    <webPr xml="1" sourceData="1" parsePre="1" consecutive="1" url="C:\Users\Laptop\Downloads\JPK_KR_20170701_20170731_12a76538.xml" htmlTables="1"/>
  </connection>
  <connection id="10" name="JPK_KR_20170801_20170831_12a7bc03" type="4" refreshedVersion="0" background="1">
    <webPr xml="1" sourceData="1" parsePre="1" consecutive="1" url="C:\Users\Laptop\Downloads\JPK_KR_20170801_20170831_12a7bc03.xml" htmlTables="1"/>
  </connection>
  <connection id="11" name="JPK_KR_20170901_20170930_12a8205a" type="4" refreshedVersion="0" background="1">
    <webPr xml="1" sourceData="1" parsePre="1" consecutive="1" url="C:\Users\Laptop\Downloads\JPK_KR_20170901_20170930_12a8205a.xml" htmlTables="1"/>
  </connection>
  <connection id="12" name="JPK_KR_20171001_20171031_12a875be" type="4" refreshedVersion="0" background="1">
    <webPr xml="1" sourceData="1" parsePre="1" consecutive="1" url="C:\Users\Laptop\Downloads\JPK_KR_20171001_20171031_12a875be.xml" htmlTables="1"/>
  </connection>
  <connection id="13" name="JPK_KR_20171101_20171130_12a8c3be" type="4" refreshedVersion="0" background="1">
    <webPr xml="1" sourceData="1" parsePre="1" consecutive="1" url="C:\Users\Laptop\Downloads\JPK_KR_20171101_20171130_12a8c3be.xml" htmlTables="1"/>
  </connection>
  <connection id="14" name="JPK_KR_20171201_20171231_12a922d6" type="4" refreshedVersion="0" background="1">
    <webPr xml="1" sourceData="1" parsePre="1" consecutive="1" url="C:\Users\Laptop\Downloads\JPK_KR_20171201_20171231_12a922d6.xml" htmlTables="1"/>
  </connection>
  <connection id="15" name="JPK_KR_20180501_20180531_12bf6766" type="4" refreshedVersion="0" background="1">
    <webPr xml="1" sourceData="1" parsePre="1" consecutive="1" url="C:\Users\Laptop\Downloads\JPK_KR_20180501_20180531_12bf6766.xml" htmlTables="1"/>
  </connection>
  <connection id="16" name="JPK_KR_20180601_20180630_12c531d2" type="4" refreshedVersion="0" background="1">
    <webPr xml="1" sourceData="1" parsePre="1" consecutive="1" url="C:\Users\magdalena.chomuszko\Desktop\JPK_DEMO\JPK_KR_20170101_20170131_228959be.xml" htmlTables="1"/>
  </connection>
  <connection id="17" name="JPK_KR_20180601_20180630_12c531d21" type="4" refreshedVersion="0" background="1">
    <webPr xml="1" sourceData="1" parsePre="1" consecutive="1" url="C:\Users\magdalena.chomuszko\Desktop\JPK_DEMO\JPK_KR_20170201_20170228_22a03ea4.xml" htmlTables="1"/>
  </connection>
  <connection id="18" name="JPK_KR_20180601_20180630_12c531d210" type="4" refreshedVersion="0" background="1">
    <webPr xml="1" sourceData="1" parsePre="1" consecutive="1" url="C:\Users\magdalena.chomuszko\Desktop\JPK_DEMO\JPK_KR_20171101_20171130_23d65cd7.xml" htmlTables="1"/>
  </connection>
  <connection id="19" name="JPK_KR_20180601_20180630_12c531d211" type="4" refreshedVersion="0" background="1">
    <webPr xml="1" sourceData="1" parsePre="1" consecutive="1" url="C:\Users\Laptop\Downloads\JPK_KR_20180601_20180630_12c531d2.xml" htmlTables="1"/>
  </connection>
  <connection id="20" name="JPK_KR_20180601_20180630_12c531d212" type="4" refreshedVersion="0" background="1">
    <webPr xml="1" sourceData="1" parsePre="1" consecutive="1" url="C:\Users\magdalena.chomuszko\Desktop\JPK_DEMO\JPK_KR_20171201_20171231_23daa18d.xml" htmlTables="1"/>
  </connection>
  <connection id="21" name="JPK_KR_20180601_20180630_12c531d22" type="4" refreshedVersion="0" background="1">
    <webPr xml="1" sourceData="1" parsePre="1" consecutive="1" url="C:\Users\magdalena.chomuszko\Desktop\JPK_DEMO\JPK_KR_20170301_20170331_22b8db4d.xml" htmlTables="1"/>
  </connection>
  <connection id="22" name="JPK_KR_20180601_20180630_12c531d23" type="4" refreshedVersion="0" background="1">
    <webPr xml="1" sourceData="1" parsePre="1" consecutive="1" url="C:\Users\magdalena.chomuszko\Desktop\JPK_DEMO\JPK_KR_20170401_20170430_22cab138.xml" htmlTables="1"/>
  </connection>
  <connection id="23" name="JPK_KR_20180601_20180630_12c531d24" type="4" refreshedVersion="0" background="1">
    <webPr xml="1" sourceData="1" parsePre="1" consecutive="1" url="C:\Users\magdalena.chomuszko\Desktop\JPK_DEMO\JPK_KR_20170501_20170531_2301b5ef.xml" htmlTables="1"/>
  </connection>
  <connection id="24" name="JPK_KR_20180601_20180630_12c531d25" type="4" refreshedVersion="0" background="1">
    <webPr xml="1" sourceData="1" parsePre="1" consecutive="1" url="C:\Users\magdalena.chomuszko\Desktop\JPK_DEMO\JPK_KR_20170601_20170630_232445c6.xml" htmlTables="1"/>
  </connection>
  <connection id="25" name="JPK_KR_20180601_20180630_12c531d26" type="4" refreshedVersion="0" background="1">
    <webPr xml="1" sourceData="1" parsePre="1" consecutive="1" url="C:\Users\magdalena.chomuszko\Desktop\JPK_DEMO\JPK_KR_20170701_20170731_2352da56.xml" htmlTables="1"/>
  </connection>
  <connection id="26" name="JPK_KR_20180601_20180630_12c531d27" type="4" refreshedVersion="0" background="1">
    <webPr xml="1" sourceData="1" parsePre="1" consecutive="1" url="C:\Users\magdalena.chomuszko\Desktop\JPK_DEMO\JPK_KR_20170801_20170831_235f24e1.xml" htmlTables="1"/>
  </connection>
  <connection id="27" name="JPK_KR_20180601_20180630_12c531d28" type="4" refreshedVersion="0" background="1">
    <webPr xml="1" sourceData="1" parsePre="1" consecutive="1" url="C:\Users\magdalena.chomuszko\Desktop\JPK_DEMO\JPK_KR_20170901_20170930_23c2e959.xml" htmlTables="1"/>
  </connection>
  <connection id="28" name="JPK_KR_20180601_20180630_12c531d29" type="4" refreshedVersion="0" background="1">
    <webPr xml="1" sourceData="1" parsePre="1" consecutive="1" url="C:\Users\magdalena.chomuszko\Desktop\JPK_DEMO\JPK_KR_20171001_20171031_23c9f34a.xml" htmlTables="1"/>
  </connection>
  <connection id="29" name="JPK_VAT_20170101_20170131_b12f6f" type="4" refreshedVersion="0" background="1">
    <webPr xml="1" sourceData="1" url="C:\Users\Laptop\Downloads\JPK_VAT_20170101_20170131_b12f6f.xml" htmlTables="1" htmlFormat="all"/>
  </connection>
  <connection id="30" name="JPK_VAT_20170101_20170131_b12f6f (1)" type="4" refreshedVersion="0" background="1">
    <webPr xml="1" sourceData="1" url="C:\Users\Laptop\Downloads\JPK_VAT_20170101_20170131_b12f6f (1).xml" htmlTables="1" htmlFormat="all"/>
  </connection>
</connections>
</file>

<file path=xl/sharedStrings.xml><?xml version="1.0" encoding="utf-8"?>
<sst xmlns="http://schemas.openxmlformats.org/spreadsheetml/2006/main" count="15308" uniqueCount="371">
  <si>
    <t>ns1:KodFormularza</t>
  </si>
  <si>
    <t>kodSystemowy</t>
  </si>
  <si>
    <t>wersjaSchemy</t>
  </si>
  <si>
    <t>ns1:WariantFormularza</t>
  </si>
  <si>
    <t>ns1:CelZlozenia</t>
  </si>
  <si>
    <t>ns1:DataWytworzeniaJPK</t>
  </si>
  <si>
    <t>ns1:DataOd</t>
  </si>
  <si>
    <t>ns1:DataDo</t>
  </si>
  <si>
    <t>ns1:DomyslnyKodWaluty</t>
  </si>
  <si>
    <t>ns1:KodUrzedu</t>
  </si>
  <si>
    <t>ns2:NIP</t>
  </si>
  <si>
    <t>ns2:PelnaNazwa</t>
  </si>
  <si>
    <t>ns2:REGON</t>
  </si>
  <si>
    <t>ns2:KodKraju</t>
  </si>
  <si>
    <t>ns2:Wojewodztwo</t>
  </si>
  <si>
    <t>ns2:Powiat</t>
  </si>
  <si>
    <t>ns2:Gmina</t>
  </si>
  <si>
    <t>ns2:Ulica</t>
  </si>
  <si>
    <t>ns2:NrDomu</t>
  </si>
  <si>
    <t>ns2:NrLokalu</t>
  </si>
  <si>
    <t>ns2:Miejscowosc</t>
  </si>
  <si>
    <t>ns2:KodPocztowy</t>
  </si>
  <si>
    <t>ns2:Poczta</t>
  </si>
  <si>
    <t>typ</t>
  </si>
  <si>
    <t>ns1:KodKonta</t>
  </si>
  <si>
    <t>ns1:OpisKonta</t>
  </si>
  <si>
    <t>ns1:TypKonta</t>
  </si>
  <si>
    <t>ns1:KodZespolu</t>
  </si>
  <si>
    <t>ns1:OpisZespolu</t>
  </si>
  <si>
    <t>ns1:KodKategorii</t>
  </si>
  <si>
    <t>ns1:OpisKategorii</t>
  </si>
  <si>
    <t>ns1:KodPodkategorii</t>
  </si>
  <si>
    <t>ns1:OpisPodkategorii</t>
  </si>
  <si>
    <t>ns1:BilansOtwarciaWinien</t>
  </si>
  <si>
    <t>ns1:BilansOtwarciaMa</t>
  </si>
  <si>
    <t>ns1:ObrotyWinien</t>
  </si>
  <si>
    <t>ns1:ObrotyMa</t>
  </si>
  <si>
    <t>ns1:ObrotyWinienNarast</t>
  </si>
  <si>
    <t>ns1:ObrotyMaNarast</t>
  </si>
  <si>
    <t>ns1:SaldoWinien</t>
  </si>
  <si>
    <t>ns1:SaldoMa</t>
  </si>
  <si>
    <t>ns1:LpZapisuDziennika</t>
  </si>
  <si>
    <t>ns1:NrZapisuDziennika</t>
  </si>
  <si>
    <t>ns1:OpisDziennika</t>
  </si>
  <si>
    <t>ns1:NrDowoduKsiegowego</t>
  </si>
  <si>
    <t>ns1:RodzajDowodu</t>
  </si>
  <si>
    <t>ns1:DataOperacji</t>
  </si>
  <si>
    <t>ns1:DataDowodu</t>
  </si>
  <si>
    <t>ns1:DataKsiegowania</t>
  </si>
  <si>
    <t>ns1:KodOperatora</t>
  </si>
  <si>
    <t>ns1:OpisOperacji</t>
  </si>
  <si>
    <t>ns1:DziennikKwotaOperacji</t>
  </si>
  <si>
    <t>ns1:LiczbaWierszyDziennika</t>
  </si>
  <si>
    <t>ns1:SumaKwotOperacji</t>
  </si>
  <si>
    <t>ns1:LpZapisu</t>
  </si>
  <si>
    <t>ns1:NrZapisu</t>
  </si>
  <si>
    <t>ns1:KodKontaWinien</t>
  </si>
  <si>
    <t>ns1:KwotaWinien</t>
  </si>
  <si>
    <t>ns1:OpisZapisuWinien</t>
  </si>
  <si>
    <t>ns1:KodKontaMa</t>
  </si>
  <si>
    <t>ns1:KwotaMa</t>
  </si>
  <si>
    <t>ns1:OpisZapisuMa</t>
  </si>
  <si>
    <t>ns1:LiczbaWierszyKontoZapisj</t>
  </si>
  <si>
    <t>ns1:SumaWinien</t>
  </si>
  <si>
    <t>ns1:SumaMa</t>
  </si>
  <si>
    <t>typ2</t>
  </si>
  <si>
    <t>typ3</t>
  </si>
  <si>
    <t>JPK_KR</t>
  </si>
  <si>
    <t>JPK_KR (1)</t>
  </si>
  <si>
    <t>1-0</t>
  </si>
  <si>
    <t>PLN</t>
  </si>
  <si>
    <t>PL</t>
  </si>
  <si>
    <t>G</t>
  </si>
  <si>
    <t>bilansowe</t>
  </si>
  <si>
    <t>wynikowe</t>
  </si>
  <si>
    <t>Aktywa trwałe</t>
  </si>
  <si>
    <t>Rozrachunki i roszczenia</t>
  </si>
  <si>
    <t>Koszty według rodzajów i ich rozliczenie</t>
  </si>
  <si>
    <t>Przychody i koszty związane z ich osiąganiem</t>
  </si>
  <si>
    <t>Umorzenie środków trwałych</t>
  </si>
  <si>
    <t>Rozrachunki krajowe z odbiorcami z tytułu dostaw i usług</t>
  </si>
  <si>
    <t>Rozrachunki krajowe z dostawcami z tytułu dostaw i usług</t>
  </si>
  <si>
    <t>Usługi obce</t>
  </si>
  <si>
    <t>Amortyzacja</t>
  </si>
  <si>
    <t>BRAK</t>
  </si>
  <si>
    <t>Admin</t>
  </si>
  <si>
    <t>-</t>
  </si>
  <si>
    <t>Faktura VAT sprzedaż</t>
  </si>
  <si>
    <t>Konto</t>
  </si>
  <si>
    <t>Opis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</si>
  <si>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</si>
  <si>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</si>
  <si>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</si>
  <si>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</si>
  <si>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</si>
  <si>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</si>
  <si>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</si>
  <si>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</si>
  <si>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</si>
  <si>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</si>
  <si>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</si>
  <si>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ns1:KwotaWinienWaluta</t>
  </si>
  <si>
    <t>ns1:KodWalutyWinien</t>
  </si>
  <si>
    <t>ns1:KwotaMaWaluta</t>
  </si>
  <si>
    <t>ns1:KodWalutyMa</t>
  </si>
  <si>
    <t>RAZEM PRZYCHODY</t>
  </si>
  <si>
    <t>RAZEM KOSZTY</t>
  </si>
  <si>
    <t>XII</t>
  </si>
  <si>
    <t>DOCHÓD CIT</t>
  </si>
  <si>
    <t>do</t>
  </si>
  <si>
    <t>221-1</t>
  </si>
  <si>
    <t>221-2</t>
  </si>
  <si>
    <t>731-2</t>
  </si>
  <si>
    <t>Rozrachunki z tytułu VAT/Rozliczenie należnego VAT</t>
  </si>
  <si>
    <t>Rozrachunki z tytułu VAT/Rozliczenie naliczonego VAT</t>
  </si>
  <si>
    <t>Sprzedaż towarów/Sprzedaż do pozostałych jednostek</t>
  </si>
  <si>
    <t>Rozrachunki z tytułu VAT</t>
  </si>
  <si>
    <t>Sprzedaż towarów</t>
  </si>
  <si>
    <t>1-3</t>
  </si>
  <si>
    <t>Rozliczenie należnego VAT</t>
  </si>
  <si>
    <t>Rozliczenie naliczonego VAT</t>
  </si>
  <si>
    <t>Sprzedaż do pozostałych jednostek</t>
  </si>
  <si>
    <t>Sprzedaż usług działalności podstawowej</t>
  </si>
  <si>
    <t>1-5</t>
  </si>
  <si>
    <t>2-1</t>
  </si>
  <si>
    <t>070-5</t>
  </si>
  <si>
    <t>401-1-1</t>
  </si>
  <si>
    <t>Umorzenie środków trwałych/Inne środki trwałe</t>
  </si>
  <si>
    <t>Amortyzacja/Amortyzacja środków trwałych/Amortyzacja śr. tw. stanowiąca koszty uzyskania przychodu</t>
  </si>
  <si>
    <t>1-1</t>
  </si>
  <si>
    <t>Inne środki trwałe</t>
  </si>
  <si>
    <t>Amortyzacja śr. tw. stanowiąca koszty uzyskania przychodu</t>
  </si>
  <si>
    <t>702-2</t>
  </si>
  <si>
    <t>Usługi telekomunikacyjne</t>
  </si>
  <si>
    <t>KUP</t>
  </si>
  <si>
    <t>ANT Consulting Magdalena Chomuszko</t>
  </si>
  <si>
    <t>stawka podatku</t>
  </si>
  <si>
    <t>odliczenie strat</t>
  </si>
  <si>
    <t>RAZEM PRZYCHODY INNE</t>
  </si>
  <si>
    <t>RAZEM KOSZTY INNE (DO ODLICZENIA)</t>
  </si>
  <si>
    <t>405-1</t>
  </si>
  <si>
    <t>Rozrachunki z tytułu wypłat wynagrodzeń</t>
  </si>
  <si>
    <t>Wynagrodzenia</t>
  </si>
  <si>
    <t>Ubezpieczenia społeczne i inne świadczenia</t>
  </si>
  <si>
    <t>1-2</t>
  </si>
  <si>
    <t>ZUS</t>
  </si>
  <si>
    <t>SUMA ZALICZEK</t>
  </si>
  <si>
    <t>702*</t>
  </si>
  <si>
    <t>401*</t>
  </si>
  <si>
    <t>402*</t>
  </si>
  <si>
    <t>403*</t>
  </si>
  <si>
    <t>Firma TESTOWA</t>
  </si>
  <si>
    <t>202-3-1-2</t>
  </si>
  <si>
    <t>202-3-1-3</t>
  </si>
  <si>
    <t>202-3-1-4</t>
  </si>
  <si>
    <t>220-3</t>
  </si>
  <si>
    <t>230</t>
  </si>
  <si>
    <t>401-1-2</t>
  </si>
  <si>
    <t>402-1-5</t>
  </si>
  <si>
    <t>403-1-1</t>
  </si>
  <si>
    <t>403-1-7</t>
  </si>
  <si>
    <t>405-2</t>
  </si>
  <si>
    <t>406-1-1</t>
  </si>
  <si>
    <t>406-2-1</t>
  </si>
  <si>
    <t>Rozrachunki krajowe z dostawcami z tytułu dostaw i usług/Rozrachunki zobowiązań wobec pozostałych jednostek/Zobowiązania wobec pozostałych jednostek płatne do 12 miesięcy/ORANGE POLSKA SPÓŁKA AKCYJNA</t>
  </si>
  <si>
    <t>Rozrachunki krajowe z dostawcami z tytułu dostaw i usług/Rozrachunki zobowiązań wobec pozostałych jednostek/Zobowiązania wobec pozostałych jednostek płatne do 12 miesięcy/MEDIA MARKT POLSKA SPÓŁKA Z OGRANICZONĄ ODPOWIEDZIALNOŚCIĄ</t>
  </si>
  <si>
    <t>Rozrachunki krajowe z dostawcami z tytułu dostaw i usług/Rozrachunki zobowiązań wobec pozostałych jednostek/Zobowiązania wobec pozostałych jednostek płatne do 12 miesięcy/TOYOTA LEASING POLSKA SPÓŁKA Z OGRANICZONĄ ODPOWIEDZIALNOŚCIĄ</t>
  </si>
  <si>
    <t>Rozrachunki publicznoprawne/ZUS</t>
  </si>
  <si>
    <t>Amortyzacja/Amortyzacja środków trwałych/Amortyzacja śr. tr. nie stanowiąca kosztów uzyskania prz.</t>
  </si>
  <si>
    <t>Zużycie materiałów i energii /KUP/wyposażenie</t>
  </si>
  <si>
    <t>Usługi obce/KUP/Usługi telekomunikacyjne</t>
  </si>
  <si>
    <t>Usługi obce/KUP/leasing</t>
  </si>
  <si>
    <t>Wynagrodzenia/KUP</t>
  </si>
  <si>
    <t>Wynagrodzenia/NKUP</t>
  </si>
  <si>
    <t>Ubezpieczenia społeczne i inne świadczenia /KUP/składki na ub. emerytalne</t>
  </si>
  <si>
    <t>Ubezpieczenia społeczne i inne świadczenia /NKUP/składki na ub. emerytalne</t>
  </si>
  <si>
    <t>Rozrachunki publicznoprawne</t>
  </si>
  <si>
    <t>Zużycie materiałów i energii</t>
  </si>
  <si>
    <t>3-1-2</t>
  </si>
  <si>
    <t>3-1-3</t>
  </si>
  <si>
    <t>3-1-4</t>
  </si>
  <si>
    <t>1-7</t>
  </si>
  <si>
    <t>ORANGE POLSKA SPÓŁKA AKCYJNA</t>
  </si>
  <si>
    <t>MEDIA MARKT POLSKA SPÓŁKA Z OGRANICZONĄ ODPOWIEDZIALNOŚCIĄ</t>
  </si>
  <si>
    <t>TOYOTA LEASING POLSKA SPÓŁKA Z OGRANICZONĄ ODPOWIEDZIALNOŚCIĄ</t>
  </si>
  <si>
    <t>Amortyzacja śr. tr. nie stanowiąca kosztów uzyskania prz.</t>
  </si>
  <si>
    <t>wyposażenie</t>
  </si>
  <si>
    <t>leasing</t>
  </si>
  <si>
    <t>NKUP</t>
  </si>
  <si>
    <t>składki na ub. emerytalne</t>
  </si>
  <si>
    <t>faktura za telefony</t>
  </si>
  <si>
    <t>Faktura VAT zakup</t>
  </si>
  <si>
    <t>rata leasingu</t>
  </si>
  <si>
    <t>wynagrodzenia</t>
  </si>
  <si>
    <t>405*</t>
  </si>
  <si>
    <t>406*</t>
  </si>
  <si>
    <t>406-2*</t>
  </si>
  <si>
    <t>201-3-1-5</t>
  </si>
  <si>
    <t>202-3-1-6</t>
  </si>
  <si>
    <t>403-1-8</t>
  </si>
  <si>
    <t>Rozrachunki krajowe z odbiorcami z tytułu dostaw i usług/Rozrachunki należności od pozostałych jednostek/Należności od pozostałych jednostek płatne do 12 miesięcy/ANT Consulting Magdalena Chomuszko</t>
  </si>
  <si>
    <t>Rozrachunki krajowe z dostawcami z tytułu dostaw i usług/Rozrachunki zobowiązań wobec pozostałych jednostek/Zobowiązania wobec pozostałych jednostek płatne do 12 miesięcy/WARSAW - APARTMENTS SADYBA WILANÓW SPÓŁKA Z OGRANICZONĄ ODPOWIEDZIALNOŚCIĄ</t>
  </si>
  <si>
    <t>Usługi obce/KUP/czynsz</t>
  </si>
  <si>
    <t>Sprzedaż usług działalności podstawowej/Sprzedaż do pozostałych jednostek</t>
  </si>
  <si>
    <t>3-1-5</t>
  </si>
  <si>
    <t>3-1-6</t>
  </si>
  <si>
    <t>1-8</t>
  </si>
  <si>
    <t>WARSAW - APARTMENTS SADYBA WILANÓW SPÓŁKA Z OGRANICZONĄ ODPOWIEDZIALNOŚCIĄ</t>
  </si>
  <si>
    <t>czynsz</t>
  </si>
  <si>
    <t>usługa</t>
  </si>
  <si>
    <t>201-3-1-7</t>
  </si>
  <si>
    <t>Rozrachunki krajowe z odbiorcami z tytułu dostaw i usług/Rozrachunki należności od pozostałych jednostek/Należności od pozostałych jednostek płatne do 12 miesięcy/"ABILE SPÓŁKA Z OGRANICZONĄ ODPOWIEDZIALNOŚCIĄ"</t>
  </si>
  <si>
    <t>3-1-7</t>
  </si>
  <si>
    <t>"ABILE SPÓŁKA Z OGRANICZONĄ ODPOWIEDZIALNOŚCIĄ"</t>
  </si>
  <si>
    <t>usługa informatyczna</t>
  </si>
  <si>
    <t>731*</t>
  </si>
  <si>
    <t>PODATEK</t>
  </si>
  <si>
    <t>ZALICZKA</t>
  </si>
  <si>
    <t>201-3-1-1</t>
  </si>
  <si>
    <t>202-3-1-8</t>
  </si>
  <si>
    <t>402-1-3</t>
  </si>
  <si>
    <t>Rozrachunki krajowe z odbiorcami z tytułu dostaw i usług/Rozrachunki należności od pozostałych jednostek/Należności od pozostałych jednostek płatne do 12 miesięcy/Sage sp. z o.o.</t>
  </si>
  <si>
    <t>Rozrachunki krajowe z dostawcami z tytułu dostaw i usług/Rozrachunki zobowiązań wobec pozostałych jednostek/Zobowiązania wobec pozostałych jednostek płatne do 12 miesięcy/MAKRO CASH AND CARRY POLSKA SPÓŁKA AKCYJNA</t>
  </si>
  <si>
    <t>Zużycie materiałów i energii /KUP/materiały biurowe</t>
  </si>
  <si>
    <t>3-1-1</t>
  </si>
  <si>
    <t>3-1-8</t>
  </si>
  <si>
    <t>Sage sp. z o.o.</t>
  </si>
  <si>
    <t>MAKRO CASH AND CARRY POLSKA SPÓŁKA AKCYJNA</t>
  </si>
  <si>
    <t>materiały biurowe</t>
  </si>
  <si>
    <t>402-1-6</t>
  </si>
  <si>
    <t>Zużycie materiałów i energii /KUP/środki czyszczące</t>
  </si>
  <si>
    <t>1-6</t>
  </si>
  <si>
    <t>środki czyszczące</t>
  </si>
  <si>
    <t>BUFOR/FVZ 12/06-17/Lp.1</t>
  </si>
  <si>
    <t>BUFOR/FVZ 13/06-17/Lp.1</t>
  </si>
  <si>
    <t>BUFOR/DP 11/06-17/Lp.1</t>
  </si>
  <si>
    <t>BUFOR/DP 11/06-17/Lp.2</t>
  </si>
  <si>
    <t>BUFOR/DP 11/06-17/Lp.3</t>
  </si>
  <si>
    <t>BUFOR/DP 11/06-17/Lp.4</t>
  </si>
  <si>
    <t>zakup środków czyszczących</t>
  </si>
  <si>
    <t>BUFOR/FVS 9/06-17/Lp.1</t>
  </si>
  <si>
    <t>BUFOR/FVZ 13/07-17/Lp.1</t>
  </si>
  <si>
    <t>meble do bura</t>
  </si>
  <si>
    <t>BUFOR/FVZ 14/07-17/Lp.1</t>
  </si>
  <si>
    <t>BUFOR/DP 12/07-17/Lp.1</t>
  </si>
  <si>
    <t>BUFOR/DP 12/07-17/Lp.2</t>
  </si>
  <si>
    <t>BUFOR/DP 12/07-17/Lp.3</t>
  </si>
  <si>
    <t>BUFOR/DP 12/07-17/Lp.4</t>
  </si>
  <si>
    <t>BUFOR/DP 13/07-17/Lp.1</t>
  </si>
  <si>
    <t>BUFOR/DP 13/07-17/Lp.2</t>
  </si>
  <si>
    <t>BUFOR/FVZ 15/07-17/Lp.1</t>
  </si>
  <si>
    <t>BUFOR/FVS 10/07-17/Lp.1</t>
  </si>
  <si>
    <t>amortyzacja slipiec</t>
  </si>
  <si>
    <t>BUFOR/FVS 11/08-17/Lp.1</t>
  </si>
  <si>
    <t>12/08/17</t>
  </si>
  <si>
    <t>BUFOR/FVS 12/08-17/Lp.1</t>
  </si>
  <si>
    <t>BUFOR/FVZ 16/08-17/Lp.1</t>
  </si>
  <si>
    <t>BUFOR/DP 14/08-17/Lp.1</t>
  </si>
  <si>
    <t>BUFOR/DP 14/08-17/Lp.2</t>
  </si>
  <si>
    <t>BUFOR/DP 14/08-17/Lp.3</t>
  </si>
  <si>
    <t>BUFOR/DP 14/08-17/Lp.4</t>
  </si>
  <si>
    <t>BUFOR/FVZ 17/08-17/Lp.1</t>
  </si>
  <si>
    <t>BUFOR/FVS 13/09-17/Lp.1</t>
  </si>
  <si>
    <t>15/09/17</t>
  </si>
  <si>
    <t>BUFOR/FVZ 18/09-17/Lp.1</t>
  </si>
  <si>
    <t>BUFOR/DP 15/09-17/Lp.1</t>
  </si>
  <si>
    <t>BUFOR/DP 15/09-17/Lp.2</t>
  </si>
  <si>
    <t>BUFOR/DP 15/09-17/Lp.3</t>
  </si>
  <si>
    <t>BUFOR/DP 15/09-17/Lp.4</t>
  </si>
  <si>
    <t>BUFOR/DP 16/09-17/Lp.1</t>
  </si>
  <si>
    <t>BUFOR/DP 16/09-17/Lp.2</t>
  </si>
  <si>
    <t>BUFOR/FVZ 19/09-17/Lp.1</t>
  </si>
  <si>
    <t>amortyzacja wrzesień</t>
  </si>
  <si>
    <t>BUFOR/FVZ 20/10-17/Lp.1</t>
  </si>
  <si>
    <t>1132/09</t>
  </si>
  <si>
    <t>BUFOR/DP 17/10-17/Lp.1</t>
  </si>
  <si>
    <t>BUFOR/DP 17/10-17/Lp.2</t>
  </si>
  <si>
    <t>BUFOR/DP 17/10-17/Lp.3</t>
  </si>
  <si>
    <t>BUFOR/DP 17/10-17/Lp.4</t>
  </si>
  <si>
    <t>BUFOR/DP 18/10-17/Lp.1</t>
  </si>
  <si>
    <t>BUFOR/DP 18/10-17/Lp.2</t>
  </si>
  <si>
    <t>BUFOR/FVZ 21/10-17/Lp.1</t>
  </si>
  <si>
    <t>amortyzacja październik</t>
  </si>
  <si>
    <t>BUFOR/FVS 14/11-17/Lp.1</t>
  </si>
  <si>
    <t>16/10/17</t>
  </si>
  <si>
    <t>BUFOR/FVS 15/11-17/Lp.1</t>
  </si>
  <si>
    <t>BUFOR/FVZ 22/11-17/Lp.1</t>
  </si>
  <si>
    <t>BUFOR/DP 19/11-17/Lp.1</t>
  </si>
  <si>
    <t>BUFOR/DP 19/11-17/Lp.2</t>
  </si>
  <si>
    <t>BUFOR/DP 19/11-17/Lp.3</t>
  </si>
  <si>
    <t>BUFOR/DP 19/11-17/Lp.4</t>
  </si>
  <si>
    <t>BUFOR/DP 20/11-17/Lp.1</t>
  </si>
  <si>
    <t>BUFOR/DP 20/11-17/Lp.2</t>
  </si>
  <si>
    <t>BUFOR/FVZ 23/11-17/Lp.1</t>
  </si>
  <si>
    <t>BUFOR/FVS 16/12-17/Lp.1</t>
  </si>
  <si>
    <t>17/12/17</t>
  </si>
  <si>
    <t>BUFOR/DP 21/12-17/Lp.1</t>
  </si>
  <si>
    <t>BUFOR/DP 21/12-17/Lp.2</t>
  </si>
  <si>
    <t>BUFOR/DP 21/12-17/Lp.3</t>
  </si>
  <si>
    <t>BUFOR/DP 21/12-17/Lp.4</t>
  </si>
  <si>
    <t>BUFOR/DP 22/12-17/Lp.1</t>
  </si>
  <si>
    <t>BUFOR/DP 22/12-17/Lp.2</t>
  </si>
  <si>
    <t>BUFOR/FVZ 24/12-17/Lp.1</t>
  </si>
  <si>
    <t>BUFOR/FVZ 10/05-17/Lp.1</t>
  </si>
  <si>
    <t>zakup materiałów biurowych</t>
  </si>
  <si>
    <t>BUFOR/FVS 5/05-17/Lp.1</t>
  </si>
  <si>
    <t>BUFOR/FVS 6/05-17/Lp.1</t>
  </si>
  <si>
    <t>BUFOR/FVS 7/05-17/Lp.1</t>
  </si>
  <si>
    <t>BUFOR/DP 9/05-17/Lp.1</t>
  </si>
  <si>
    <t>BUFOR/DP 9/05-17/Lp.2</t>
  </si>
  <si>
    <t>BUFOR/DP 9/05-17/Lp.3</t>
  </si>
  <si>
    <t>BUFOR/DP 9/05-17/Lp.4</t>
  </si>
  <si>
    <t>BUFOR/DP 10/05-17/Lp.1</t>
  </si>
  <si>
    <t>BUFOR/DP 10/05-17/Lp.2</t>
  </si>
  <si>
    <t>BUFOR/FVZ 11/05-17/Lp.1</t>
  </si>
  <si>
    <t>sprzedaż usłg</t>
  </si>
  <si>
    <t>amortyzacja styczeń</t>
  </si>
  <si>
    <t>BUFOR/FVZ 8/04-17/Lp.1</t>
  </si>
  <si>
    <t>980/04/2017</t>
  </si>
  <si>
    <t>BUFOR/FVZ 9/04-17/Lp.1</t>
  </si>
  <si>
    <t>BUFOR/DP 7/04-17/Lp.1</t>
  </si>
  <si>
    <t>BUFOR/DP 7/04-17/Lp.2</t>
  </si>
  <si>
    <t>BUFOR/DP 8/04-17/Lp.1</t>
  </si>
  <si>
    <t>BUFOR/DP 8/04-17/Lp.2</t>
  </si>
  <si>
    <t>BUFOR/DP 8/04-17/Lp.3</t>
  </si>
  <si>
    <t>BUFOR/DP 8/04-17/Lp.4</t>
  </si>
  <si>
    <t>BUFOR/FVZ 6/03-17/Lp.1</t>
  </si>
  <si>
    <t>541/03/2017</t>
  </si>
  <si>
    <t>BUFOR/FVZ 7/03-17/Lp.1</t>
  </si>
  <si>
    <t>BUFOR/FVS 3/03-17/Lp.1</t>
  </si>
  <si>
    <t>BUFOR/FVS 4/03-17/Lp.1</t>
  </si>
  <si>
    <t>BUFOR/DP 5/03-17/Lp.1</t>
  </si>
  <si>
    <t>BUFOR/DP 5/03-17/Lp.2</t>
  </si>
  <si>
    <t>BUFOR/DP 6/03-17/Lp.1</t>
  </si>
  <si>
    <t>BUFOR/DP 6/03-17/Lp.2</t>
  </si>
  <si>
    <t>BUFOR/DP 6/03-17/Lp.3</t>
  </si>
  <si>
    <t>BUFOR/DP 6/03-17/Lp.4</t>
  </si>
  <si>
    <t>BUFOR/FVS 1/02-17/Lp.1</t>
  </si>
  <si>
    <t>1/02/17</t>
  </si>
  <si>
    <t>BUFOR/FVZ 4/02-17/Lp.1</t>
  </si>
  <si>
    <t>BUFOR/FVZ 5/02-17/Lp.1</t>
  </si>
  <si>
    <t>BUFOR/DP 3/02-17/Lp.1</t>
  </si>
  <si>
    <t>BUFOR/DP 3/02-17/Lp.2</t>
  </si>
  <si>
    <t>BUFOR/DP 4/02-17/Lp.1</t>
  </si>
  <si>
    <t>BUFOR/DP 4/02-17/Lp.2</t>
  </si>
  <si>
    <t>BUFOR/DP 4/02-17/Lp.3</t>
  </si>
  <si>
    <t>BUFOR/DP 4/02-17/Lp.4</t>
  </si>
  <si>
    <t>BUFOR/FVS 2/02-17/Lp.1</t>
  </si>
  <si>
    <t>BUFOR/FVZ 1/01-17/Lp.1</t>
  </si>
  <si>
    <t>712/01/2017</t>
  </si>
  <si>
    <t>BUFOR/FVZ 2/01-17/Lp.1</t>
  </si>
  <si>
    <t>BUFOR/FVZ 3/01-17/Lp.1</t>
  </si>
  <si>
    <t>BUFOR/DP 1/01-17/Lp.1</t>
  </si>
  <si>
    <t>BUFOR/DP 1/01-17/Lp.2</t>
  </si>
  <si>
    <t>BUFOR/DP 2/01-17/Lp.1</t>
  </si>
  <si>
    <t>BUFOR/DP 2/01-17/Lp.2</t>
  </si>
  <si>
    <t>BUFOR/DP 2/01-17/Lp.3</t>
  </si>
  <si>
    <t>BUFOR/DP 2/01-17/Lp.4</t>
  </si>
  <si>
    <t>zakup laptopa</t>
  </si>
  <si>
    <t>Wyliczanie zaliczki na podatek dochodowy</t>
  </si>
  <si>
    <t>Dochód RW (zysk brutto)</t>
  </si>
  <si>
    <t>O B S Z A R   P R Z Y C H O D Ó W</t>
  </si>
  <si>
    <t>O B S Z A R   K O S Z T Ó W</t>
  </si>
  <si>
    <t>O B S Z A R   P R Z Y C H O D Ó W   N I E O P O D A T K O W  Y C H</t>
  </si>
  <si>
    <t>O B S Z A R   K O S Z T Ó W   N K U P</t>
  </si>
  <si>
    <t>O B S Z A R   P R Z Y C H O D Ó W   I N N Y C H</t>
  </si>
  <si>
    <t>O B S Z A R   K O S Z T Ó W   I N N Y C H</t>
  </si>
  <si>
    <t>Autor: Magdalena Chomuszko</t>
  </si>
  <si>
    <t>Instrukcja obsługi raportu znajduje się w w/w książce</t>
  </si>
  <si>
    <t>zaliczka (P) do wysłania:</t>
  </si>
  <si>
    <r>
      <rPr>
        <sz val="10"/>
        <color theme="1"/>
        <rFont val="Times New Roman"/>
        <family val="1"/>
        <charset val="238"/>
      </rPr>
      <t xml:space="preserve">raport jest częścią książki    </t>
    </r>
    <r>
      <rPr>
        <i/>
        <sz val="10"/>
        <color theme="1"/>
        <rFont val="Times New Roman"/>
        <family val="1"/>
        <charset val="238"/>
      </rPr>
      <t xml:space="preserve">                                                                                                                   Księgowa analiza danych zawartych w JPK. Raporty w arkuszach Excel Wydawnictwo C. H. BECK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</si>
</sst>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9" tint="-0.499984740745262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scheme val="minor"/>
    </font>
    <font>
      <b/>
      <sz val="12"/>
      <color theme="9" tint="-0.499984740745262"/>
      <name val="Times New Roman"/>
      <family val="1"/>
      <charset val="238"/>
    </font>
    <font>
      <b/>
      <sz val="12"/>
      <color theme="9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FFFF00"/>
      </left>
      <right style="thick">
        <color rgb="FFFFFF00"/>
      </right>
      <top style="medium">
        <color rgb="FFFFFF00"/>
      </top>
      <bottom style="medium">
        <color rgb="FFFFFF0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FFFF00"/>
      </left>
      <right style="thick">
        <color rgb="FFFFFF00"/>
      </right>
      <top style="medium">
        <color rgb="FFFFFF00"/>
      </top>
      <bottom/>
      <diagonal/>
    </border>
    <border>
      <left style="medium">
        <color rgb="FFFFFF00"/>
      </left>
      <right style="thick">
        <color rgb="FFFFFF00"/>
      </right>
      <top/>
      <bottom style="medium">
        <color rgb="FFFFFF0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theme="0"/>
      </right>
      <top style="medium">
        <color rgb="FFFF0000"/>
      </top>
      <bottom style="medium">
        <color rgb="FFFF0000"/>
      </bottom>
      <diagonal/>
    </border>
    <border>
      <left style="medium">
        <color theme="0"/>
      </left>
      <right style="medium">
        <color theme="0"/>
      </right>
      <top style="medium">
        <color rgb="FFFF0000"/>
      </top>
      <bottom style="medium">
        <color rgb="FFFF0000"/>
      </bottom>
      <diagonal/>
    </border>
    <border>
      <left style="medium">
        <color theme="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9">
    <xf numFmtId="0" fontId="0" fillId="0" borderId="0" xfId="0"/>
    <xf numFmtId="49" fontId="0" fillId="0" borderId="0" xfId="0" applyNumberFormat="1"/>
    <xf numFmtId="22" fontId="0" fillId="0" borderId="0" xfId="0" applyNumberFormat="1"/>
    <xf numFmtId="14" fontId="0" fillId="0" borderId="0" xfId="0" applyNumberFormat="1"/>
    <xf numFmtId="0" fontId="1" fillId="0" borderId="0" xfId="0" applyFont="1"/>
    <xf numFmtId="0" fontId="2" fillId="0" borderId="0" xfId="1"/>
    <xf numFmtId="0" fontId="3" fillId="0" borderId="0" xfId="0" applyFont="1"/>
    <xf numFmtId="0" fontId="4" fillId="0" borderId="0" xfId="0" applyFont="1"/>
    <xf numFmtId="0" fontId="0" fillId="0" borderId="0" xfId="0" applyAlignment="1"/>
    <xf numFmtId="49" fontId="6" fillId="2" borderId="5" xfId="0" applyNumberFormat="1" applyFont="1" applyFill="1" applyBorder="1"/>
    <xf numFmtId="0" fontId="6" fillId="2" borderId="7" xfId="0" applyFont="1" applyFill="1" applyBorder="1"/>
    <xf numFmtId="14" fontId="6" fillId="2" borderId="7" xfId="0" applyNumberFormat="1" applyFont="1" applyFill="1" applyBorder="1"/>
    <xf numFmtId="0" fontId="6" fillId="2" borderId="7" xfId="0" applyFont="1" applyFill="1" applyBorder="1" applyAlignment="1">
      <alignment horizontal="center"/>
    </xf>
    <xf numFmtId="14" fontId="6" fillId="2" borderId="8" xfId="0" applyNumberFormat="1" applyFont="1" applyFill="1" applyBorder="1"/>
    <xf numFmtId="0" fontId="6" fillId="0" borderId="0" xfId="0" applyFont="1"/>
    <xf numFmtId="0" fontId="6" fillId="2" borderId="2" xfId="0" applyFont="1" applyFill="1" applyBorder="1" applyAlignment="1">
      <alignment horizontal="center"/>
    </xf>
    <xf numFmtId="9" fontId="6" fillId="2" borderId="4" xfId="0" applyNumberFormat="1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>
      <alignment horizontal="center"/>
    </xf>
    <xf numFmtId="0" fontId="7" fillId="0" borderId="0" xfId="0" applyFont="1"/>
    <xf numFmtId="43" fontId="7" fillId="2" borderId="10" xfId="0" applyNumberFormat="1" applyFont="1" applyFill="1" applyBorder="1" applyProtection="1">
      <protection hidden="1"/>
    </xf>
    <xf numFmtId="164" fontId="6" fillId="4" borderId="3" xfId="0" applyNumberFormat="1" applyFont="1" applyFill="1" applyBorder="1" applyAlignment="1">
      <alignment horizontal="right" vertical="center"/>
    </xf>
    <xf numFmtId="0" fontId="8" fillId="5" borderId="9" xfId="0" applyFont="1" applyFill="1" applyBorder="1"/>
    <xf numFmtId="43" fontId="8" fillId="5" borderId="6" xfId="0" applyNumberFormat="1" applyFont="1" applyFill="1" applyBorder="1" applyAlignment="1">
      <alignment horizontal="right" vertical="center"/>
    </xf>
    <xf numFmtId="43" fontId="8" fillId="5" borderId="6" xfId="0" applyNumberFormat="1" applyFont="1" applyFill="1" applyBorder="1"/>
    <xf numFmtId="43" fontId="7" fillId="0" borderId="0" xfId="0" applyNumberFormat="1" applyFont="1"/>
    <xf numFmtId="0" fontId="7" fillId="2" borderId="12" xfId="0" applyFont="1" applyFill="1" applyBorder="1" applyProtection="1">
      <protection hidden="1"/>
    </xf>
    <xf numFmtId="0" fontId="6" fillId="6" borderId="11" xfId="0" applyFont="1" applyFill="1" applyBorder="1" applyProtection="1">
      <protection locked="0"/>
    </xf>
    <xf numFmtId="0" fontId="6" fillId="6" borderId="13" xfId="0" applyFont="1" applyFill="1" applyBorder="1" applyAlignment="1" applyProtection="1">
      <alignment horizontal="center"/>
      <protection locked="0"/>
    </xf>
    <xf numFmtId="0" fontId="6" fillId="6" borderId="14" xfId="0" applyFont="1" applyFill="1" applyBorder="1" applyProtection="1">
      <protection locked="0"/>
    </xf>
    <xf numFmtId="0" fontId="7" fillId="2" borderId="15" xfId="0" applyFont="1" applyFill="1" applyBorder="1" applyProtection="1">
      <protection hidden="1"/>
    </xf>
    <xf numFmtId="43" fontId="7" fillId="2" borderId="16" xfId="0" applyNumberFormat="1" applyFont="1" applyFill="1" applyBorder="1" applyProtection="1">
      <protection hidden="1"/>
    </xf>
    <xf numFmtId="43" fontId="6" fillId="7" borderId="17" xfId="0" applyNumberFormat="1" applyFont="1" applyFill="1" applyBorder="1" applyAlignment="1">
      <alignment horizontal="center"/>
    </xf>
    <xf numFmtId="43" fontId="6" fillId="3" borderId="3" xfId="0" applyNumberFormat="1" applyFont="1" applyFill="1" applyBorder="1"/>
    <xf numFmtId="164" fontId="8" fillId="9" borderId="19" xfId="0" applyNumberFormat="1" applyFont="1" applyFill="1" applyBorder="1"/>
    <xf numFmtId="164" fontId="8" fillId="9" borderId="20" xfId="0" applyNumberFormat="1" applyFont="1" applyFill="1" applyBorder="1"/>
    <xf numFmtId="43" fontId="6" fillId="7" borderId="3" xfId="0" applyNumberFormat="1" applyFont="1" applyFill="1" applyBorder="1"/>
    <xf numFmtId="43" fontId="8" fillId="8" borderId="9" xfId="0" applyNumberFormat="1" applyFont="1" applyFill="1" applyBorder="1" applyAlignment="1">
      <alignment horizontal="right" vertical="center"/>
    </xf>
    <xf numFmtId="0" fontId="11" fillId="0" borderId="0" xfId="0" applyFont="1"/>
    <xf numFmtId="0" fontId="12" fillId="0" borderId="0" xfId="0" applyFont="1"/>
    <xf numFmtId="14" fontId="11" fillId="0" borderId="0" xfId="0" applyNumberFormat="1" applyFont="1"/>
    <xf numFmtId="44" fontId="13" fillId="2" borderId="9" xfId="0" applyNumberFormat="1" applyFont="1" applyFill="1" applyBorder="1" applyAlignment="1" applyProtection="1">
      <alignment horizontal="right" vertical="center"/>
      <protection hidden="1"/>
    </xf>
    <xf numFmtId="0" fontId="14" fillId="0" borderId="0" xfId="0" applyFont="1" applyProtection="1">
      <protection hidden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6" fillId="7" borderId="17" xfId="0" applyFont="1" applyFill="1" applyBorder="1" applyAlignment="1">
      <alignment horizontal="center"/>
    </xf>
    <xf numFmtId="0" fontId="8" fillId="8" borderId="5" xfId="0" applyFont="1" applyFill="1" applyBorder="1" applyAlignment="1">
      <alignment horizontal="center"/>
    </xf>
    <xf numFmtId="0" fontId="8" fillId="8" borderId="8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8" fillId="9" borderId="18" xfId="0" applyFont="1" applyFill="1" applyBorder="1" applyAlignment="1">
      <alignment horizontal="center"/>
    </xf>
    <xf numFmtId="0" fontId="8" fillId="9" borderId="19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43" fontId="6" fillId="7" borderId="7" xfId="0" applyNumberFormat="1" applyFont="1" applyFill="1" applyBorder="1" applyAlignment="1">
      <alignment horizontal="center"/>
    </xf>
    <xf numFmtId="43" fontId="6" fillId="7" borderId="17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</cellXfs>
  <cellStyles count="2">
    <cellStyle name="Hiperłącze" xfId="1" builtinId="8"/>
    <cellStyle name="Normalny" xfId="0" builtinId="0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2='http://crd.gov.pl/xml/schematy/dziedzinowe/mf/2016/01/25/eD/DefinicjeTypy/' xmlns:ns1='http://jpk.mf.gov.pl/wzor/2016/03/09/03091/'">
  <Schema ID="Schema27" Namespace="http://crd.gov.pl/xml/schematy/dziedzinowe/mf/2016/01/25/eD/DefinicjeTypy/">
    <xsd:schema xmlns:xsd="http://www.w3.org/2001/XMLSchema" xmlns:ns0="http://crd.gov.pl/xml/schematy/dziedzinowe/mf/2016/01/25/eD/DefinicjeTypy/" xmlns="" targetNamespace="http://crd.gov.pl/xml/schematy/dziedzinowe/mf/2016/01/25/eD/DefinicjeTypy/">
      <xsd:element nillable="true" type="xsd:integer" name="NIP"/>
      <xsd:element nillable="true" type="xsd:string" name="PelnaNazwa"/>
      <xsd:element nillable="true" type="xsd:integer" name="REGON"/>
      <xsd:element nillable="true" type="xsd:string" name="KodKraju"/>
      <xsd:element nillable="true" type="xsd:string" name="Wojewodztwo"/>
      <xsd:element nillable="true" type="xsd:string" name="Powiat"/>
      <xsd:element nillable="true" type="xsd:string" name="Gmina"/>
      <xsd:element nillable="true" type="xsd:string" name="Ulica"/>
      <xsd:element nillable="true" type="xsd:integer" name="NrDomu"/>
      <xsd:element nillable="true" type="xsd:integer" name="NrLokalu"/>
      <xsd:element nillable="true" type="xsd:string" name="Miejscowosc"/>
      <xsd:element nillable="true" type="xsd:string" name="KodPocztowy"/>
      <xsd:element nillable="true" type="xsd:string" name="Poczta"/>
    </xsd:schema>
  </Schema>
  <Schema ID="Schema28" SchemaRef="Schema27" Namespace="http://jpk.mf.gov.pl/wzor/2016/03/09/03091/">
    <xsd:schema xmlns:xsd="http://www.w3.org/2001/XMLSchema" xmlns:ns0="http://jpk.mf.gov.pl/wzor/2016/03/09/03091/" xmlns:ns1="http://crd.gov.pl/xml/schematy/dziedzinowe/mf/2016/01/25/eD/DefinicjeTypy/" xmlns="" targetNamespace="http://jpk.mf.gov.pl/wzor/2016/03/09/03091/">
      <xsd:import namespace="http://crd.gov.pl/xml/schematy/dziedzinowe/mf/2016/01/25/eD/DefinicjeTypy/"/>
      <xsd:element nillable="true" name="JPK">
        <xsd:complexType>
          <xsd:sequence minOccurs="0">
            <xsd:element minOccurs="0" nillable="true" name="Naglowek" form="qualified">
              <xsd:complexType>
                <xsd:sequence minOccurs="0">
                  <xsd:element minOccurs="0" nillable="true" name="KodFormularza" form="qualified">
                    <xsd:complexType>
                      <xsd:simpleContent>
                        <xsd:extension base="xsd:string">
                          <xsd:attribute name="kodSystemowy" form="unqualified" type="xsd:string"/>
                          <xsd:attribute name="wersjaSchemy" form="unqualified" type="xsd:string"/>
                        </xsd:extension>
                      </xsd:simpleContent>
                    </xsd:complexType>
                  </xsd:element>
                  <xsd:element minOccurs="0" nillable="true" type="xsd:integer" name="WariantFormularza" form="qualified"/>
                  <xsd:element minOccurs="0" nillable="true" type="xsd:integer" name="CelZlozenia" form="qualified"/>
                  <xsd:element minOccurs="0" nillable="true" type="xsd:dateTime" name="DataWytworzeniaJPK" form="qualified"/>
                  <xsd:element minOccurs="0" nillable="true" type="xsd:date" name="DataOd" form="qualified"/>
                  <xsd:element minOccurs="0" nillable="true" type="xsd:date" name="DataDo" form="qualified"/>
                  <xsd:element minOccurs="0" nillable="true" type="xsd:string" name="DomyslnyKodWaluty" form="qualified"/>
                  <xsd:element minOccurs="0" nillable="true" type="xsd:integer" name="KodUrzedu" form="qualified"/>
                </xsd:sequence>
              </xsd:complexType>
            </xsd:element>
            <xsd:element minOccurs="0" nillable="true" name="Podmiot1" form="qualified">
              <xsd:complexType>
                <xsd:sequence minOccurs="0">
                  <xsd:element minOccurs="0" nillable="true" name="IdentyfikatorPodmiotu" form="qualified">
                    <xsd:complexType>
                      <xsd:sequence minOccurs="0">
                        <xsd:element minOccurs="0" ref="ns1:NIP"/>
                        <xsd:element minOccurs="0" ref="ns1:PelnaNazwa"/>
                        <xsd:element minOccurs="0" ref="ns1:REGON"/>
                      </xsd:sequence>
                    </xsd:complexType>
                  </xsd:element>
                  <xsd:element minOccurs="0" nillable="true" name="AdresPodmiotu" form="qualified">
                    <xsd:complexType>
                      <xsd:sequence minOccurs="0">
                        <xsd:element minOccurs="0" ref="ns1:KodKraju"/>
                        <xsd:element minOccurs="0" ref="ns1:Wojewodztwo"/>
                        <xsd:element minOccurs="0" ref="ns1:Powiat"/>
                        <xsd:element minOccurs="0" ref="ns1:Gmina"/>
                        <xsd:element minOccurs="0" ref="ns1:Ulica"/>
                        <xsd:element minOccurs="0" ref="ns1:NrDomu"/>
                        <xsd:element minOccurs="0" ref="ns1:NrLokalu"/>
                        <xsd:element minOccurs="0" ref="ns1:Miejscowosc"/>
                        <xsd:element minOccurs="0" ref="ns1:KodPocztowy"/>
                        <xsd:element minOccurs="0" ref="ns1:Poczta"/>
                      </xsd:sequence>
                    </xsd:complexType>
                  </xsd:element>
                </xsd:sequence>
              </xsd:complexType>
            </xsd:element>
            <xsd:element minOccurs="0" maxOccurs="unbounded" nillable="true" name="ZOiS" form="qualified">
              <xsd:complexType>
                <xsd:all>
                  <xsd:element minOccurs="0" nillable="true" type="xsd:string" name="KodKonta" form="qualified"/>
                  <xsd:element minOccurs="0" nillable="true" type="xsd:string" name="OpisKonta" form="qualified"/>
                  <xsd:element minOccurs="0" nillable="true" type="xsd:string" name="TypKonta" form="qualified"/>
                  <xsd:element minOccurs="0" nillable="true" type="xsd:integer" name="KodZespolu" form="qualified"/>
                  <xsd:element minOccurs="0" nillable="true" type="xsd:string" name="OpisZespolu" form="qualified"/>
                  <xsd:element minOccurs="0" nillable="true" type="xsd:integer" name="KodKategorii" form="qualified"/>
                  <xsd:element minOccurs="0" nillable="true" type="xsd:string" name="OpisKategorii" form="qualified"/>
                  <xsd:element minOccurs="0" nillable="true" type="xsd:integer" name="KodPodkategorii" form="qualified"/>
                  <xsd:element minOccurs="0" nillable="true" type="xsd:string" name="OpisPodkategorii" form="qualified"/>
                  <xsd:element minOccurs="0" nillable="true" type="xsd:double" name="BilansOtwarciaWinien" form="qualified"/>
                  <xsd:element minOccurs="0" nillable="true" type="xsd:double" name="BilansOtwarciaMa" form="qualified"/>
                  <xsd:element minOccurs="0" nillable="true" type="xsd:double" name="ObrotyWinien" form="qualified"/>
                  <xsd:element minOccurs="0" nillable="true" type="xsd:double" name="ObrotyMa" form="qualified"/>
                  <xsd:element minOccurs="0" nillable="true" type="xsd:double" name="ObrotyWinienNarast" form="qualified"/>
                  <xsd:element minOccurs="0" nillable="true" type="xsd:double" name="ObrotyMaNarast" form="qualified"/>
                  <xsd:element minOccurs="0" nillable="true" type="xsd:double" name="SaldoWinien" form="qualified"/>
                  <xsd:element minOccurs="0" nillable="true" type="xsd:double" name="SaldoMa" form="qualified"/>
                </xsd:all>
                <xsd:attribute name="typ" form="unqualified" type="xsd:string"/>
              </xsd:complexType>
            </xsd:element>
            <xsd:element minOccurs="0" nillable="true" name="Dziennik" form="qualified">
              <xsd:complexType>
                <xsd:sequence minOccurs="0">
                  <xsd:element minOccurs="0" nillable="true" type="xsd:integer" name="LpZapisuDziennika" form="qualified"/>
                  <xsd:element minOccurs="0" nillable="true" type="xsd:string" name="NrZapisuDziennika" form="qualified"/>
                  <xsd:element minOccurs="0" nillable="true" type="xsd:integer" name="OpisDziennika" form="qualified"/>
                  <xsd:element minOccurs="0" nillable="true" type="xsd:integer" name="NrDowoduKsiegowego" form="qualified"/>
                  <xsd:element minOccurs="0" nillable="true" type="xsd:string" name="RodzajDowodu" form="qualified"/>
                  <xsd:element minOccurs="0" nillable="true" type="xsd:date" name="DataOperacji" form="qualified"/>
                  <xsd:element minOccurs="0" nillable="true" type="xsd:date" name="DataDowodu" form="qualified"/>
                  <xsd:element minOccurs="0" nillable="true" type="xsd:date" name="DataKsiegowania" form="qualified"/>
                  <xsd:element minOccurs="0" nillable="true" type="xsd:string" name="KodOperatora" form="qualified"/>
                  <xsd:element minOccurs="0" nillable="true" type="xsd:string" name="OpisOperacji" form="qualified"/>
                  <xsd:element minOccurs="0" nillable="true" type="xsd:double" name="DziennikKwotaOperacji" form="qualified"/>
                </xsd:sequence>
                <xsd:attribute name="typ" form="unqualified" type="xsd:string"/>
              </xsd:complexType>
            </xsd:element>
            <xsd:element minOccurs="0" nillable="true" name="DziennikCtrl" form="qualified">
              <xsd:complexType>
                <xsd:sequence minOccurs="0">
                  <xsd:element minOccurs="0" nillable="true" type="xsd:integer" name="LiczbaWierszyDziennika" form="qualified"/>
                  <xsd:element minOccurs="0" nillable="true" type="xsd:double" name="SumaKwotOperacji" form="qualified"/>
                </xsd:sequence>
              </xsd:complexType>
            </xsd:element>
            <xsd:element minOccurs="0" maxOccurs="unbounded" nillable="true" name="KontoZapis" form="qualified">
              <xsd:complexType>
                <xsd:all>
                  <xsd:element minOccurs="0" nillable="true" type="xsd:integer" name="LpZapisu" form="qualified"/>
                  <xsd:element minOccurs="0" nillable="true" type="xsd:string" name="NrZapisu" form="qualified"/>
                  <xsd:element minOccurs="0" nillable="true" type="xsd:string" name="KodKontaWinien" form="qualified"/>
                  <xsd:element minOccurs="0" nillable="true" type="xsd:double" name="KwotaWinien" form="qualified"/>
                  <xsd:element minOccurs="0" nillable="true" type="xsd:integer" name="KwotaWinienWaluta" form="qualified"/>
                  <xsd:element minOccurs="0" nillable="true" type="xsd:string" name="KodWalutyWinien" form="qualified"/>
                  <xsd:element minOccurs="0" nillable="true" type="xsd:string" name="OpisZapisuWinien" form="qualified"/>
                  <xsd:element minOccurs="0" nillable="true" type="xsd:string" name="KodKontaMa" form="qualified"/>
                  <xsd:element minOccurs="0" nillable="true" type="xsd:double" name="KwotaMa" form="qualified"/>
                  <xsd:element minOccurs="0" nillable="true" type="xsd:integer" name="KwotaMaWaluta" form="qualified"/>
                  <xsd:element minOccurs="0" nillable="true" type="xsd:string" name="KodWalutyMa" form="qualified"/>
                  <xsd:element minOccurs="0" nillable="true" type="xsd:string" name="OpisZapisuMa" form="qualified"/>
                </xsd:all>
                <xsd:attribute name="typ" form="unqualified" type="xsd:string"/>
              </xsd:complexType>
            </xsd:element>
            <xsd:element minOccurs="0" nillable="true" name="KontoZapisCtrl" form="qualified">
              <xsd:complexType>
                <xsd:sequence minOccurs="0">
                  <xsd:element minOccurs="0" nillable="true" type="xsd:integer" name="LiczbaWierszyKontoZapisj" form="qualified"/>
                  <xsd:element minOccurs="0" nillable="true" type="xsd:double" name="SumaWinien" form="qualified"/>
                  <xsd:element minOccurs="0" nillable="true" type="xsd:double" name="SumaMa" form="qualified"/>
                </xsd:sequence>
              </xsd:complexType>
            </xsd:element>
          </xsd:sequence>
        </xsd:complexType>
      </xsd:element>
    </xsd:schema>
  </Schema>
  <Schema ID="Schema29" Namespace="http://crd.gov.pl/xml/schematy/dziedzinowe/mf/2016/01/25/eD/DefinicjeTypy/">
    <xsd:schema xmlns:xsd="http://www.w3.org/2001/XMLSchema" xmlns:ns0="http://crd.gov.pl/xml/schematy/dziedzinowe/mf/2016/01/25/eD/DefinicjeTypy/" xmlns="" targetNamespace="http://crd.gov.pl/xml/schematy/dziedzinowe/mf/2016/01/25/eD/DefinicjeTypy/">
      <xsd:element nillable="true" type="xsd:integer" name="NIP"/>
      <xsd:element nillable="true" type="xsd:string" name="PelnaNazwa"/>
      <xsd:element nillable="true" type="xsd:integer" name="REGON"/>
      <xsd:element nillable="true" type="xsd:string" name="KodKraju"/>
      <xsd:element nillable="true" type="xsd:string" name="Wojewodztwo"/>
      <xsd:element nillable="true" type="xsd:string" name="Powiat"/>
      <xsd:element nillable="true" type="xsd:string" name="Gmina"/>
      <xsd:element nillable="true" type="xsd:string" name="Ulica"/>
      <xsd:element nillable="true" type="xsd:integer" name="NrDomu"/>
      <xsd:element nillable="true" type="xsd:integer" name="NrLokalu"/>
      <xsd:element nillable="true" type="xsd:string" name="Miejscowosc"/>
      <xsd:element nillable="true" type="xsd:string" name="KodPocztowy"/>
      <xsd:element nillable="true" type="xsd:string" name="Poczta"/>
    </xsd:schema>
  </Schema>
  <Schema ID="Schema30" SchemaRef="Schema29" Namespace="http://jpk.mf.gov.pl/wzor/2016/03/09/03091/">
    <xsd:schema xmlns:xsd="http://www.w3.org/2001/XMLSchema" xmlns:ns0="http://jpk.mf.gov.pl/wzor/2016/03/09/03091/" xmlns:ns1="http://crd.gov.pl/xml/schematy/dziedzinowe/mf/2016/01/25/eD/DefinicjeTypy/" xmlns="" targetNamespace="http://jpk.mf.gov.pl/wzor/2016/03/09/03091/">
      <xsd:import namespace="http://crd.gov.pl/xml/schematy/dziedzinowe/mf/2016/01/25/eD/DefinicjeTypy/"/>
      <xsd:element nillable="true" name="JPK">
        <xsd:complexType>
          <xsd:sequence minOccurs="0">
            <xsd:element minOccurs="0" nillable="true" name="Naglowek" form="qualified">
              <xsd:complexType>
                <xsd:sequence minOccurs="0">
                  <xsd:element minOccurs="0" nillable="true" name="KodFormularza" form="qualified">
                    <xsd:complexType>
                      <xsd:simpleContent>
                        <xsd:extension base="xsd:string">
                          <xsd:attribute name="kodSystemowy" form="unqualified" type="xsd:string"/>
                          <xsd:attribute name="wersjaSchemy" form="unqualified" type="xsd:string"/>
                        </xsd:extension>
                      </xsd:simpleContent>
                    </xsd:complexType>
                  </xsd:element>
                  <xsd:element minOccurs="0" nillable="true" type="xsd:integer" name="WariantFormularza" form="qualified"/>
                  <xsd:element minOccurs="0" nillable="true" type="xsd:integer" name="CelZlozenia" form="qualified"/>
                  <xsd:element minOccurs="0" nillable="true" type="xsd:dateTime" name="DataWytworzeniaJPK" form="qualified"/>
                  <xsd:element minOccurs="0" nillable="true" type="xsd:date" name="DataOd" form="qualified"/>
                  <xsd:element minOccurs="0" nillable="true" type="xsd:date" name="DataDo" form="qualified"/>
                  <xsd:element minOccurs="0" nillable="true" type="xsd:string" name="DomyslnyKodWaluty" form="qualified"/>
                  <xsd:element minOccurs="0" nillable="true" type="xsd:integer" name="KodUrzedu" form="qualified"/>
                </xsd:sequence>
              </xsd:complexType>
            </xsd:element>
            <xsd:element minOccurs="0" nillable="true" name="Podmiot1" form="qualified">
              <xsd:complexType>
                <xsd:sequence minOccurs="0">
                  <xsd:element minOccurs="0" nillable="true" name="IdentyfikatorPodmiotu" form="qualified">
                    <xsd:complexType>
                      <xsd:sequence minOccurs="0">
                        <xsd:element minOccurs="0" ref="ns1:NIP"/>
                        <xsd:element minOccurs="0" ref="ns1:PelnaNazwa"/>
                        <xsd:element minOccurs="0" ref="ns1:REGON"/>
                      </xsd:sequence>
                    </xsd:complexType>
                  </xsd:element>
                  <xsd:element minOccurs="0" nillable="true" name="AdresPodmiotu" form="qualified">
                    <xsd:complexType>
                      <xsd:sequence minOccurs="0">
                        <xsd:element minOccurs="0" ref="ns1:KodKraju"/>
                        <xsd:element minOccurs="0" ref="ns1:Wojewodztwo"/>
                        <xsd:element minOccurs="0" ref="ns1:Powiat"/>
                        <xsd:element minOccurs="0" ref="ns1:Gmina"/>
                        <xsd:element minOccurs="0" ref="ns1:Ulica"/>
                        <xsd:element minOccurs="0" ref="ns1:NrDomu"/>
                        <xsd:element minOccurs="0" ref="ns1:NrLokalu"/>
                        <xsd:element minOccurs="0" ref="ns1:Miejscowosc"/>
                        <xsd:element minOccurs="0" ref="ns1:KodPocztowy"/>
                        <xsd:element minOccurs="0" ref="ns1:Poczta"/>
                      </xsd:sequence>
                    </xsd:complexType>
                  </xsd:element>
                </xsd:sequence>
              </xsd:complexType>
            </xsd:element>
            <xsd:element minOccurs="0" maxOccurs="unbounded" nillable="true" name="ZOiS" form="qualified">
              <xsd:complexType>
                <xsd:all>
                  <xsd:element minOccurs="0" nillable="true" type="xsd:string" name="KodKonta" form="qualified"/>
                  <xsd:element minOccurs="0" nillable="true" type="xsd:string" name="OpisKonta" form="qualified"/>
                  <xsd:element minOccurs="0" nillable="true" type="xsd:string" name="TypKonta" form="qualified"/>
                  <xsd:element minOccurs="0" nillable="true" type="xsd:integer" name="KodZespolu" form="qualified"/>
                  <xsd:element minOccurs="0" nillable="true" type="xsd:string" name="OpisZespolu" form="qualified"/>
                  <xsd:element minOccurs="0" nillable="true" type="xsd:integer" name="KodKategorii" form="qualified"/>
                  <xsd:element minOccurs="0" nillable="true" type="xsd:string" name="OpisKategorii" form="qualified"/>
                  <xsd:element minOccurs="0" nillable="true" type="xsd:integer" name="KodPodkategorii" form="qualified"/>
                  <xsd:element minOccurs="0" nillable="true" type="xsd:string" name="OpisPodkategorii" form="qualified"/>
                  <xsd:element minOccurs="0" nillable="true" type="xsd:double" name="BilansOtwarciaWinien" form="qualified"/>
                  <xsd:element minOccurs="0" nillable="true" type="xsd:double" name="BilansOtwarciaMa" form="qualified"/>
                  <xsd:element minOccurs="0" nillable="true" type="xsd:double" name="ObrotyWinien" form="qualified"/>
                  <xsd:element minOccurs="0" nillable="true" type="xsd:double" name="ObrotyMa" form="qualified"/>
                  <xsd:element minOccurs="0" nillable="true" type="xsd:double" name="ObrotyWinienNarast" form="qualified"/>
                  <xsd:element minOccurs="0" nillable="true" type="xsd:double" name="ObrotyMaNarast" form="qualified"/>
                  <xsd:element minOccurs="0" nillable="true" type="xsd:double" name="SaldoWinien" form="qualified"/>
                  <xsd:element minOccurs="0" nillable="true" type="xsd:double" name="SaldoMa" form="qualified"/>
                </xsd:all>
                <xsd:attribute name="typ" form="unqualified" type="xsd:string"/>
              </xsd:complexType>
            </xsd:element>
            <xsd:element minOccurs="0" nillable="true" name="Dziennik" form="qualified">
              <xsd:complexType>
                <xsd:sequence minOccurs="0">
                  <xsd:element minOccurs="0" nillable="true" type="xsd:integer" name="LpZapisuDziennika" form="qualified"/>
                  <xsd:element minOccurs="0" nillable="true" type="xsd:string" name="NrZapisuDziennika" form="qualified"/>
                  <xsd:element minOccurs="0" nillable="true" type="xsd:integer" name="OpisDziennika" form="qualified"/>
                  <xsd:element minOccurs="0" nillable="true" type="xsd:integer" name="NrDowoduKsiegowego" form="qualified"/>
                  <xsd:element minOccurs="0" nillable="true" type="xsd:string" name="RodzajDowodu" form="qualified"/>
                  <xsd:element minOccurs="0" nillable="true" type="xsd:date" name="DataOperacji" form="qualified"/>
                  <xsd:element minOccurs="0" nillable="true" type="xsd:date" name="DataDowodu" form="qualified"/>
                  <xsd:element minOccurs="0" nillable="true" type="xsd:date" name="DataKsiegowania" form="qualified"/>
                  <xsd:element minOccurs="0" nillable="true" type="xsd:string" name="KodOperatora" form="qualified"/>
                  <xsd:element minOccurs="0" nillable="true" type="xsd:string" name="OpisOperacji" form="qualified"/>
                  <xsd:element minOccurs="0" nillable="true" type="xsd:double" name="DziennikKwotaOperacji" form="qualified"/>
                </xsd:sequence>
                <xsd:attribute name="typ" form="unqualified" type="xsd:string"/>
              </xsd:complexType>
            </xsd:element>
            <xsd:element minOccurs="0" nillable="true" name="DziennikCtrl" form="qualified">
              <xsd:complexType>
                <xsd:sequence minOccurs="0">
                  <xsd:element minOccurs="0" nillable="true" type="xsd:integer" name="LiczbaWierszyDziennika" form="qualified"/>
                  <xsd:element minOccurs="0" nillable="true" type="xsd:double" name="SumaKwotOperacji" form="qualified"/>
                </xsd:sequence>
              </xsd:complexType>
            </xsd:element>
            <xsd:element minOccurs="0" maxOccurs="unbounded" nillable="true" name="KontoZapis" form="qualified">
              <xsd:complexType>
                <xsd:all>
                  <xsd:element minOccurs="0" nillable="true" type="xsd:integer" name="LpZapisu" form="qualified"/>
                  <xsd:element minOccurs="0" nillable="true" type="xsd:string" name="NrZapisu" form="qualified"/>
                  <xsd:element minOccurs="0" nillable="true" type="xsd:string" name="KodKontaWinien" form="qualified"/>
                  <xsd:element minOccurs="0" nillable="true" type="xsd:double" name="KwotaWinien" form="qualified"/>
                  <xsd:element minOccurs="0" nillable="true" type="xsd:integer" name="KwotaWinienWaluta" form="qualified"/>
                  <xsd:element minOccurs="0" nillable="true" type="xsd:string" name="KodWalutyWinien" form="qualified"/>
                  <xsd:element minOccurs="0" nillable="true" type="xsd:string" name="OpisZapisuWinien" form="qualified"/>
                  <xsd:element minOccurs="0" nillable="true" type="xsd:string" name="KodKontaMa" form="qualified"/>
                  <xsd:element minOccurs="0" nillable="true" type="xsd:double" name="KwotaMa" form="qualified"/>
                  <xsd:element minOccurs="0" nillable="true" type="xsd:integer" name="KwotaMaWaluta" form="qualified"/>
                  <xsd:element minOccurs="0" nillable="true" type="xsd:string" name="KodWalutyMa" form="qualified"/>
                  <xsd:element minOccurs="0" nillable="true" type="xsd:string" name="OpisZapisuMa" form="qualified"/>
                </xsd:all>
                <xsd:attribute name="typ" form="unqualified" type="xsd:string"/>
              </xsd:complexType>
            </xsd:element>
            <xsd:element minOccurs="0" nillable="true" name="KontoZapisCtrl" form="qualified">
              <xsd:complexType>
                <xsd:sequence minOccurs="0">
                  <xsd:element minOccurs="0" nillable="true" type="xsd:integer" name="LiczbaWierszyKontoZapisj" form="qualified"/>
                  <xsd:element minOccurs="0" nillable="true" type="xsd:double" name="SumaWinien" form="qualified"/>
                  <xsd:element minOccurs="0" nillable="true" type="xsd:double" name="SumaMa" form="qualified"/>
                </xsd:sequence>
              </xsd:complexType>
            </xsd:element>
          </xsd:sequence>
        </xsd:complexType>
      </xsd:element>
    </xsd:schema>
  </Schema>
  <Schema ID="Schema31" Namespace="http://crd.gov.pl/xml/schematy/dziedzinowe/mf/2016/01/25/eD/DefinicjeTypy/">
    <xsd:schema xmlns:xsd="http://www.w3.org/2001/XMLSchema" xmlns:ns0="http://crd.gov.pl/xml/schematy/dziedzinowe/mf/2016/01/25/eD/DefinicjeTypy/" xmlns="" targetNamespace="http://crd.gov.pl/xml/schematy/dziedzinowe/mf/2016/01/25/eD/DefinicjeTypy/">
      <xsd:element nillable="true" type="xsd:integer" name="NIP"/>
      <xsd:element nillable="true" type="xsd:string" name="PelnaNazwa"/>
      <xsd:element nillable="true" type="xsd:integer" name="REGON"/>
      <xsd:element nillable="true" type="xsd:string" name="KodKraju"/>
      <xsd:element nillable="true" type="xsd:string" name="Wojewodztwo"/>
      <xsd:element nillable="true" type="xsd:string" name="Powiat"/>
      <xsd:element nillable="true" type="xsd:string" name="Gmina"/>
      <xsd:element nillable="true" type="xsd:string" name="Ulica"/>
      <xsd:element nillable="true" type="xsd:integer" name="NrDomu"/>
      <xsd:element nillable="true" type="xsd:integer" name="NrLokalu"/>
      <xsd:element nillable="true" type="xsd:string" name="Miejscowosc"/>
      <xsd:element nillable="true" type="xsd:string" name="KodPocztowy"/>
      <xsd:element nillable="true" type="xsd:string" name="Poczta"/>
    </xsd:schema>
  </Schema>
  <Schema ID="Schema32" SchemaRef="Schema31" Namespace="http://jpk.mf.gov.pl/wzor/2016/03/09/03091/">
    <xsd:schema xmlns:xsd="http://www.w3.org/2001/XMLSchema" xmlns:ns0="http://jpk.mf.gov.pl/wzor/2016/03/09/03091/" xmlns:ns1="http://crd.gov.pl/xml/schematy/dziedzinowe/mf/2016/01/25/eD/DefinicjeTypy/" xmlns="" targetNamespace="http://jpk.mf.gov.pl/wzor/2016/03/09/03091/">
      <xsd:import namespace="http://crd.gov.pl/xml/schematy/dziedzinowe/mf/2016/01/25/eD/DefinicjeTypy/"/>
      <xsd:element nillable="true" name="JPK">
        <xsd:complexType>
          <xsd:sequence minOccurs="0">
            <xsd:element minOccurs="0" nillable="true" name="Naglowek" form="qualified">
              <xsd:complexType>
                <xsd:sequence minOccurs="0">
                  <xsd:element minOccurs="0" nillable="true" name="KodFormularza" form="qualified">
                    <xsd:complexType>
                      <xsd:simpleContent>
                        <xsd:extension base="xsd:string">
                          <xsd:attribute name="kodSystemowy" form="unqualified" type="xsd:string"/>
                          <xsd:attribute name="wersjaSchemy" form="unqualified" type="xsd:string"/>
                        </xsd:extension>
                      </xsd:simpleContent>
                    </xsd:complexType>
                  </xsd:element>
                  <xsd:element minOccurs="0" nillable="true" type="xsd:integer" name="WariantFormularza" form="qualified"/>
                  <xsd:element minOccurs="0" nillable="true" type="xsd:integer" name="CelZlozenia" form="qualified"/>
                  <xsd:element minOccurs="0" nillable="true" type="xsd:dateTime" name="DataWytworzeniaJPK" form="qualified"/>
                  <xsd:element minOccurs="0" nillable="true" type="xsd:date" name="DataOd" form="qualified"/>
                  <xsd:element minOccurs="0" nillable="true" type="xsd:date" name="DataDo" form="qualified"/>
                  <xsd:element minOccurs="0" nillable="true" type="xsd:string" name="DomyslnyKodWaluty" form="qualified"/>
                  <xsd:element minOccurs="0" nillable="true" type="xsd:integer" name="KodUrzedu" form="qualified"/>
                </xsd:sequence>
              </xsd:complexType>
            </xsd:element>
            <xsd:element minOccurs="0" nillable="true" name="Podmiot1" form="qualified">
              <xsd:complexType>
                <xsd:sequence minOccurs="0">
                  <xsd:element minOccurs="0" nillable="true" name="IdentyfikatorPodmiotu" form="qualified">
                    <xsd:complexType>
                      <xsd:sequence minOccurs="0">
                        <xsd:element minOccurs="0" ref="ns1:NIP"/>
                        <xsd:element minOccurs="0" ref="ns1:PelnaNazwa"/>
                        <xsd:element minOccurs="0" ref="ns1:REGON"/>
                      </xsd:sequence>
                    </xsd:complexType>
                  </xsd:element>
                  <xsd:element minOccurs="0" nillable="true" name="AdresPodmiotu" form="qualified">
                    <xsd:complexType>
                      <xsd:sequence minOccurs="0">
                        <xsd:element minOccurs="0" ref="ns1:KodKraju"/>
                        <xsd:element minOccurs="0" ref="ns1:Wojewodztwo"/>
                        <xsd:element minOccurs="0" ref="ns1:Powiat"/>
                        <xsd:element minOccurs="0" ref="ns1:Gmina"/>
                        <xsd:element minOccurs="0" ref="ns1:Ulica"/>
                        <xsd:element minOccurs="0" ref="ns1:NrDomu"/>
                        <xsd:element minOccurs="0" ref="ns1:NrLokalu"/>
                        <xsd:element minOccurs="0" ref="ns1:Miejscowosc"/>
                        <xsd:element minOccurs="0" ref="ns1:KodPocztowy"/>
                        <xsd:element minOccurs="0" ref="ns1:Poczta"/>
                      </xsd:sequence>
                    </xsd:complexType>
                  </xsd:element>
                </xsd:sequence>
              </xsd:complexType>
            </xsd:element>
            <xsd:element minOccurs="0" maxOccurs="unbounded" nillable="true" name="ZOiS" form="qualified">
              <xsd:complexType>
                <xsd:all>
                  <xsd:element minOccurs="0" nillable="true" type="xsd:string" name="KodKonta" form="qualified"/>
                  <xsd:element minOccurs="0" nillable="true" type="xsd:string" name="OpisKonta" form="qualified"/>
                  <xsd:element minOccurs="0" nillable="true" type="xsd:string" name="TypKonta" form="qualified"/>
                  <xsd:element minOccurs="0" nillable="true" type="xsd:integer" name="KodZespolu" form="qualified"/>
                  <xsd:element minOccurs="0" nillable="true" type="xsd:string" name="OpisZespolu" form="qualified"/>
                  <xsd:element minOccurs="0" nillable="true" type="xsd:integer" name="KodKategorii" form="qualified"/>
                  <xsd:element minOccurs="0" nillable="true" type="xsd:string" name="OpisKategorii" form="qualified"/>
                  <xsd:element minOccurs="0" nillable="true" type="xsd:integer" name="KodPodkategorii" form="qualified"/>
                  <xsd:element minOccurs="0" nillable="true" type="xsd:string" name="OpisPodkategorii" form="qualified"/>
                  <xsd:element minOccurs="0" nillable="true" type="xsd:double" name="BilansOtwarciaWinien" form="qualified"/>
                  <xsd:element minOccurs="0" nillable="true" type="xsd:double" name="BilansOtwarciaMa" form="qualified"/>
                  <xsd:element minOccurs="0" nillable="true" type="xsd:double" name="ObrotyWinien" form="qualified"/>
                  <xsd:element minOccurs="0" nillable="true" type="xsd:double" name="ObrotyMa" form="qualified"/>
                  <xsd:element minOccurs="0" nillable="true" type="xsd:double" name="ObrotyWinienNarast" form="qualified"/>
                  <xsd:element minOccurs="0" nillable="true" type="xsd:double" name="ObrotyMaNarast" form="qualified"/>
                  <xsd:element minOccurs="0" nillable="true" type="xsd:double" name="SaldoWinien" form="qualified"/>
                  <xsd:element minOccurs="0" nillable="true" type="xsd:double" name="SaldoMa" form="qualified"/>
                </xsd:all>
                <xsd:attribute name="typ" form="unqualified" type="xsd:string"/>
              </xsd:complexType>
            </xsd:element>
            <xsd:element minOccurs="0" nillable="true" name="Dziennik" form="qualified">
              <xsd:complexType>
                <xsd:sequence minOccurs="0">
                  <xsd:element minOccurs="0" nillable="true" type="xsd:integer" name="LpZapisuDziennika" form="qualified"/>
                  <xsd:element minOccurs="0" nillable="true" type="xsd:string" name="NrZapisuDziennika" form="qualified"/>
                  <xsd:element minOccurs="0" nillable="true" type="xsd:integer" name="OpisDziennika" form="qualified"/>
                  <xsd:element minOccurs="0" nillable="true" type="xsd:integer" name="NrDowoduKsiegowego" form="qualified"/>
                  <xsd:element minOccurs="0" nillable="true" type="xsd:string" name="RodzajDowodu" form="qualified"/>
                  <xsd:element minOccurs="0" nillable="true" type="xsd:date" name="DataOperacji" form="qualified"/>
                  <xsd:element minOccurs="0" nillable="true" type="xsd:date" name="DataDowodu" form="qualified"/>
                  <xsd:element minOccurs="0" nillable="true" type="xsd:date" name="DataKsiegowania" form="qualified"/>
                  <xsd:element minOccurs="0" nillable="true" type="xsd:string" name="KodOperatora" form="qualified"/>
                  <xsd:element minOccurs="0" nillable="true" type="xsd:string" name="OpisOperacji" form="qualified"/>
                  <xsd:element minOccurs="0" nillable="true" type="xsd:double" name="DziennikKwotaOperacji" form="qualified"/>
                </xsd:sequence>
                <xsd:attribute name="typ" form="unqualified" type="xsd:string"/>
              </xsd:complexType>
            </xsd:element>
            <xsd:element minOccurs="0" nillable="true" name="DziennikCtrl" form="qualified">
              <xsd:complexType>
                <xsd:sequence minOccurs="0">
                  <xsd:element minOccurs="0" nillable="true" type="xsd:integer" name="LiczbaWierszyDziennika" form="qualified"/>
                  <xsd:element minOccurs="0" nillable="true" type="xsd:double" name="SumaKwotOperacji" form="qualified"/>
                </xsd:sequence>
              </xsd:complexType>
            </xsd:element>
            <xsd:element minOccurs="0" maxOccurs="unbounded" nillable="true" name="KontoZapis" form="qualified">
              <xsd:complexType>
                <xsd:all>
                  <xsd:element minOccurs="0" nillable="true" type="xsd:integer" name="LpZapisu" form="qualified"/>
                  <xsd:element minOccurs="0" nillable="true" type="xsd:string" name="NrZapisu" form="qualified"/>
                  <xsd:element minOccurs="0" nillable="true" type="xsd:string" name="KodKontaWinien" form="qualified"/>
                  <xsd:element minOccurs="0" nillable="true" type="xsd:double" name="KwotaWinien" form="qualified"/>
                  <xsd:element minOccurs="0" nillable="true" type="xsd:integer" name="KwotaWinienWaluta" form="qualified"/>
                  <xsd:element minOccurs="0" nillable="true" type="xsd:string" name="KodWalutyWinien" form="qualified"/>
                  <xsd:element minOccurs="0" nillable="true" type="xsd:string" name="OpisZapisuWinien" form="qualified"/>
                  <xsd:element minOccurs="0" nillable="true" type="xsd:string" name="KodKontaMa" form="qualified"/>
                  <xsd:element minOccurs="0" nillable="true" type="xsd:double" name="KwotaMa" form="qualified"/>
                  <xsd:element minOccurs="0" nillable="true" type="xsd:integer" name="KwotaMaWaluta" form="qualified"/>
                  <xsd:element minOccurs="0" nillable="true" type="xsd:string" name="KodWalutyMa" form="qualified"/>
                  <xsd:element minOccurs="0" nillable="true" type="xsd:string" name="OpisZapisuMa" form="qualified"/>
                </xsd:all>
                <xsd:attribute name="typ" form="unqualified" type="xsd:string"/>
              </xsd:complexType>
            </xsd:element>
            <xsd:element minOccurs="0" nillable="true" name="KontoZapisCtrl" form="qualified">
              <xsd:complexType>
                <xsd:sequence minOccurs="0">
                  <xsd:element minOccurs="0" nillable="true" type="xsd:integer" name="LiczbaWierszyKontoZapisj" form="qualified"/>
                  <xsd:element minOccurs="0" nillable="true" type="xsd:double" name="SumaWinien" form="qualified"/>
                  <xsd:element minOccurs="0" nillable="true" type="xsd:double" name="SumaMa" form="qualified"/>
                </xsd:sequence>
              </xsd:complexType>
            </xsd:element>
          </xsd:sequence>
        </xsd:complexType>
      </xsd:element>
    </xsd:schema>
  </Schema>
  <Schema ID="Schema33" Namespace="http://crd.gov.pl/xml/schematy/dziedzinowe/mf/2016/01/25/eD/DefinicjeTypy/">
    <xsd:schema xmlns:xsd="http://www.w3.org/2001/XMLSchema" xmlns:ns0="http://crd.gov.pl/xml/schematy/dziedzinowe/mf/2016/01/25/eD/DefinicjeTypy/" xmlns="" targetNamespace="http://crd.gov.pl/xml/schematy/dziedzinowe/mf/2016/01/25/eD/DefinicjeTypy/">
      <xsd:element nillable="true" type="xsd:integer" name="NIP"/>
      <xsd:element nillable="true" type="xsd:string" name="PelnaNazwa"/>
      <xsd:element nillable="true" type="xsd:integer" name="REGON"/>
      <xsd:element nillable="true" type="xsd:string" name="KodKraju"/>
      <xsd:element nillable="true" type="xsd:string" name="Wojewodztwo"/>
      <xsd:element nillable="true" type="xsd:string" name="Powiat"/>
      <xsd:element nillable="true" type="xsd:string" name="Gmina"/>
      <xsd:element nillable="true" type="xsd:string" name="Ulica"/>
      <xsd:element nillable="true" type="xsd:integer" name="NrDomu"/>
      <xsd:element nillable="true" type="xsd:integer" name="NrLokalu"/>
      <xsd:element nillable="true" type="xsd:string" name="Miejscowosc"/>
      <xsd:element nillable="true" type="xsd:string" name="KodPocztowy"/>
      <xsd:element nillable="true" type="xsd:string" name="Poczta"/>
    </xsd:schema>
  </Schema>
  <Schema ID="Schema34" SchemaRef="Schema33" Namespace="http://jpk.mf.gov.pl/wzor/2016/03/09/03091/">
    <xsd:schema xmlns:xsd="http://www.w3.org/2001/XMLSchema" xmlns:ns0="http://jpk.mf.gov.pl/wzor/2016/03/09/03091/" xmlns:ns1="http://crd.gov.pl/xml/schematy/dziedzinowe/mf/2016/01/25/eD/DefinicjeTypy/" xmlns="" targetNamespace="http://jpk.mf.gov.pl/wzor/2016/03/09/03091/">
      <xsd:import namespace="http://crd.gov.pl/xml/schematy/dziedzinowe/mf/2016/01/25/eD/DefinicjeTypy/"/>
      <xsd:element nillable="true" name="JPK">
        <xsd:complexType>
          <xsd:sequence minOccurs="0">
            <xsd:element minOccurs="0" nillable="true" name="Naglowek" form="qualified">
              <xsd:complexType>
                <xsd:sequence minOccurs="0">
                  <xsd:element minOccurs="0" nillable="true" name="KodFormularza" form="qualified">
                    <xsd:complexType>
                      <xsd:simpleContent>
                        <xsd:extension base="xsd:string">
                          <xsd:attribute name="kodSystemowy" form="unqualified" type="xsd:string"/>
                          <xsd:attribute name="wersjaSchemy" form="unqualified" type="xsd:string"/>
                        </xsd:extension>
                      </xsd:simpleContent>
                    </xsd:complexType>
                  </xsd:element>
                  <xsd:element minOccurs="0" nillable="true" type="xsd:integer" name="WariantFormularza" form="qualified"/>
                  <xsd:element minOccurs="0" nillable="true" type="xsd:integer" name="CelZlozenia" form="qualified"/>
                  <xsd:element minOccurs="0" nillable="true" type="xsd:dateTime" name="DataWytworzeniaJPK" form="qualified"/>
                  <xsd:element minOccurs="0" nillable="true" type="xsd:date" name="DataOd" form="qualified"/>
                  <xsd:element minOccurs="0" nillable="true" type="xsd:date" name="DataDo" form="qualified"/>
                  <xsd:element minOccurs="0" nillable="true" type="xsd:string" name="DomyslnyKodWaluty" form="qualified"/>
                  <xsd:element minOccurs="0" nillable="true" type="xsd:integer" name="KodUrzedu" form="qualified"/>
                </xsd:sequence>
              </xsd:complexType>
            </xsd:element>
            <xsd:element minOccurs="0" nillable="true" name="Podmiot1" form="qualified">
              <xsd:complexType>
                <xsd:sequence minOccurs="0">
                  <xsd:element minOccurs="0" nillable="true" name="IdentyfikatorPodmiotu" form="qualified">
                    <xsd:complexType>
                      <xsd:sequence minOccurs="0">
                        <xsd:element minOccurs="0" ref="ns1:NIP"/>
                        <xsd:element minOccurs="0" ref="ns1:PelnaNazwa"/>
                        <xsd:element minOccurs="0" ref="ns1:REGON"/>
                      </xsd:sequence>
                    </xsd:complexType>
                  </xsd:element>
                  <xsd:element minOccurs="0" nillable="true" name="AdresPodmiotu" form="qualified">
                    <xsd:complexType>
                      <xsd:sequence minOccurs="0">
                        <xsd:element minOccurs="0" ref="ns1:KodKraju"/>
                        <xsd:element minOccurs="0" ref="ns1:Wojewodztwo"/>
                        <xsd:element minOccurs="0" ref="ns1:Powiat"/>
                        <xsd:element minOccurs="0" ref="ns1:Gmina"/>
                        <xsd:element minOccurs="0" ref="ns1:Ulica"/>
                        <xsd:element minOccurs="0" ref="ns1:NrDomu"/>
                        <xsd:element minOccurs="0" ref="ns1:NrLokalu"/>
                        <xsd:element minOccurs="0" ref="ns1:Miejscowosc"/>
                        <xsd:element minOccurs="0" ref="ns1:KodPocztowy"/>
                        <xsd:element minOccurs="0" ref="ns1:Poczta"/>
                      </xsd:sequence>
                    </xsd:complexType>
                  </xsd:element>
                </xsd:sequence>
              </xsd:complexType>
            </xsd:element>
            <xsd:element minOccurs="0" maxOccurs="unbounded" nillable="true" name="ZOiS" form="qualified">
              <xsd:complexType>
                <xsd:all>
                  <xsd:element minOccurs="0" nillable="true" type="xsd:string" name="KodKonta" form="qualified"/>
                  <xsd:element minOccurs="0" nillable="true" type="xsd:string" name="OpisKonta" form="qualified"/>
                  <xsd:element minOccurs="0" nillable="true" type="xsd:string" name="TypKonta" form="qualified"/>
                  <xsd:element minOccurs="0" nillable="true" type="xsd:integer" name="KodZespolu" form="qualified"/>
                  <xsd:element minOccurs="0" nillable="true" type="xsd:string" name="OpisZespolu" form="qualified"/>
                  <xsd:element minOccurs="0" nillable="true" type="xsd:integer" name="KodKategorii" form="qualified"/>
                  <xsd:element minOccurs="0" nillable="true" type="xsd:string" name="OpisKategorii" form="qualified"/>
                  <xsd:element minOccurs="0" nillable="true" type="xsd:integer" name="KodPodkategorii" form="qualified"/>
                  <xsd:element minOccurs="0" nillable="true" type="xsd:string" name="OpisPodkategorii" form="qualified"/>
                  <xsd:element minOccurs="0" nillable="true" type="xsd:double" name="BilansOtwarciaWinien" form="qualified"/>
                  <xsd:element minOccurs="0" nillable="true" type="xsd:double" name="BilansOtwarciaMa" form="qualified"/>
                  <xsd:element minOccurs="0" nillable="true" type="xsd:double" name="ObrotyWinien" form="qualified"/>
                  <xsd:element minOccurs="0" nillable="true" type="xsd:double" name="ObrotyMa" form="qualified"/>
                  <xsd:element minOccurs="0" nillable="true" type="xsd:double" name="ObrotyWinienNarast" form="qualified"/>
                  <xsd:element minOccurs="0" nillable="true" type="xsd:double" name="ObrotyMaNarast" form="qualified"/>
                  <xsd:element minOccurs="0" nillable="true" type="xsd:double" name="SaldoWinien" form="qualified"/>
                  <xsd:element minOccurs="0" nillable="true" type="xsd:double" name="SaldoMa" form="qualified"/>
                </xsd:all>
                <xsd:attribute name="typ" form="unqualified" type="xsd:string"/>
              </xsd:complexType>
            </xsd:element>
            <xsd:element minOccurs="0" nillable="true" name="Dziennik" form="qualified">
              <xsd:complexType>
                <xsd:sequence minOccurs="0">
                  <xsd:element minOccurs="0" nillable="true" type="xsd:integer" name="LpZapisuDziennika" form="qualified"/>
                  <xsd:element minOccurs="0" nillable="true" type="xsd:string" name="NrZapisuDziennika" form="qualified"/>
                  <xsd:element minOccurs="0" nillable="true" type="xsd:integer" name="OpisDziennika" form="qualified"/>
                  <xsd:element minOccurs="0" nillable="true" type="xsd:integer" name="NrDowoduKsiegowego" form="qualified"/>
                  <xsd:element minOccurs="0" nillable="true" type="xsd:string" name="RodzajDowodu" form="qualified"/>
                  <xsd:element minOccurs="0" nillable="true" type="xsd:date" name="DataOperacji" form="qualified"/>
                  <xsd:element minOccurs="0" nillable="true" type="xsd:date" name="DataDowodu" form="qualified"/>
                  <xsd:element minOccurs="0" nillable="true" type="xsd:date" name="DataKsiegowania" form="qualified"/>
                  <xsd:element minOccurs="0" nillable="true" type="xsd:string" name="KodOperatora" form="qualified"/>
                  <xsd:element minOccurs="0" nillable="true" type="xsd:string" name="OpisOperacji" form="qualified"/>
                  <xsd:element minOccurs="0" nillable="true" type="xsd:double" name="DziennikKwotaOperacji" form="qualified"/>
                </xsd:sequence>
                <xsd:attribute name="typ" form="unqualified" type="xsd:string"/>
              </xsd:complexType>
            </xsd:element>
            <xsd:element minOccurs="0" nillable="true" name="DziennikCtrl" form="qualified">
              <xsd:complexType>
                <xsd:sequence minOccurs="0">
                  <xsd:element minOccurs="0" nillable="true" type="xsd:integer" name="LiczbaWierszyDziennika" form="qualified"/>
                  <xsd:element minOccurs="0" nillable="true" type="xsd:double" name="SumaKwotOperacji" form="qualified"/>
                </xsd:sequence>
              </xsd:complexType>
            </xsd:element>
            <xsd:element minOccurs="0" maxOccurs="unbounded" nillable="true" name="KontoZapis" form="qualified">
              <xsd:complexType>
                <xsd:all>
                  <xsd:element minOccurs="0" nillable="true" type="xsd:integer" name="LpZapisu" form="qualified"/>
                  <xsd:element minOccurs="0" nillable="true" type="xsd:string" name="NrZapisu" form="qualified"/>
                  <xsd:element minOccurs="0" nillable="true" type="xsd:string" name="KodKontaWinien" form="qualified"/>
                  <xsd:element minOccurs="0" nillable="true" type="xsd:double" name="KwotaWinien" form="qualified"/>
                  <xsd:element minOccurs="0" nillable="true" type="xsd:integer" name="KwotaWinienWaluta" form="qualified"/>
                  <xsd:element minOccurs="0" nillable="true" type="xsd:string" name="KodWalutyWinien" form="qualified"/>
                  <xsd:element minOccurs="0" nillable="true" type="xsd:string" name="OpisZapisuWinien" form="qualified"/>
                  <xsd:element minOccurs="0" nillable="true" type="xsd:string" name="KodKontaMa" form="qualified"/>
                  <xsd:element minOccurs="0" nillable="true" type="xsd:double" name="KwotaMa" form="qualified"/>
                  <xsd:element minOccurs="0" nillable="true" type="xsd:integer" name="KwotaMaWaluta" form="qualified"/>
                  <xsd:element minOccurs="0" nillable="true" type="xsd:string" name="KodWalutyMa" form="qualified"/>
                  <xsd:element minOccurs="0" nillable="true" type="xsd:string" name="OpisZapisuMa" form="qualified"/>
                </xsd:all>
                <xsd:attribute name="typ" form="unqualified" type="xsd:string"/>
              </xsd:complexType>
            </xsd:element>
            <xsd:element minOccurs="0" nillable="true" name="KontoZapisCtrl" form="qualified">
              <xsd:complexType>
                <xsd:sequence minOccurs="0">
                  <xsd:element minOccurs="0" nillable="true" type="xsd:integer" name="LiczbaWierszyKontoZapisj" form="qualified"/>
                  <xsd:element minOccurs="0" nillable="true" type="xsd:double" name="SumaWinien" form="qualified"/>
                  <xsd:element minOccurs="0" nillable="true" type="xsd:double" name="SumaMa" form="qualified"/>
                </xsd:sequence>
              </xsd:complexType>
            </xsd:element>
          </xsd:sequence>
        </xsd:complexType>
      </xsd:element>
    </xsd:schema>
  </Schema>
  <Schema ID="Schema35" Namespace="http://crd.gov.pl/xml/schematy/dziedzinowe/mf/2016/01/25/eD/DefinicjeTypy/">
    <xsd:schema xmlns:xsd="http://www.w3.org/2001/XMLSchema" xmlns:ns0="http://crd.gov.pl/xml/schematy/dziedzinowe/mf/2016/01/25/eD/DefinicjeTypy/" xmlns="" targetNamespace="http://crd.gov.pl/xml/schematy/dziedzinowe/mf/2016/01/25/eD/DefinicjeTypy/">
      <xsd:element nillable="true" type="xsd:integer" name="NIP"/>
      <xsd:element nillable="true" type="xsd:string" name="PelnaNazwa"/>
      <xsd:element nillable="true" type="xsd:integer" name="REGON"/>
      <xsd:element nillable="true" type="xsd:string" name="KodKraju"/>
      <xsd:element nillable="true" type="xsd:string" name="Wojewodztwo"/>
      <xsd:element nillable="true" type="xsd:string" name="Powiat"/>
      <xsd:element nillable="true" type="xsd:string" name="Gmina"/>
      <xsd:element nillable="true" type="xsd:string" name="Ulica"/>
      <xsd:element nillable="true" type="xsd:integer" name="NrDomu"/>
      <xsd:element nillable="true" type="xsd:integer" name="NrLokalu"/>
      <xsd:element nillable="true" type="xsd:string" name="Miejscowosc"/>
      <xsd:element nillable="true" type="xsd:string" name="KodPocztowy"/>
      <xsd:element nillable="true" type="xsd:string" name="Poczta"/>
    </xsd:schema>
  </Schema>
  <Schema ID="Schema36" SchemaRef="Schema35" Namespace="http://jpk.mf.gov.pl/wzor/2016/03/09/03091/">
    <xsd:schema xmlns:xsd="http://www.w3.org/2001/XMLSchema" xmlns:ns0="http://jpk.mf.gov.pl/wzor/2016/03/09/03091/" xmlns:ns1="http://crd.gov.pl/xml/schematy/dziedzinowe/mf/2016/01/25/eD/DefinicjeTypy/" xmlns="" targetNamespace="http://jpk.mf.gov.pl/wzor/2016/03/09/03091/">
      <xsd:import namespace="http://crd.gov.pl/xml/schematy/dziedzinowe/mf/2016/01/25/eD/DefinicjeTypy/"/>
      <xsd:element nillable="true" name="JPK">
        <xsd:complexType>
          <xsd:sequence minOccurs="0">
            <xsd:element minOccurs="0" nillable="true" name="Naglowek" form="qualified">
              <xsd:complexType>
                <xsd:sequence minOccurs="0">
                  <xsd:element minOccurs="0" nillable="true" name="KodFormularza" form="qualified">
                    <xsd:complexType>
                      <xsd:simpleContent>
                        <xsd:extension base="xsd:string">
                          <xsd:attribute name="kodSystemowy" form="unqualified" type="xsd:string"/>
                          <xsd:attribute name="wersjaSchemy" form="unqualified" type="xsd:string"/>
                        </xsd:extension>
                      </xsd:simpleContent>
                    </xsd:complexType>
                  </xsd:element>
                  <xsd:element minOccurs="0" nillable="true" type="xsd:integer" name="WariantFormularza" form="qualified"/>
                  <xsd:element minOccurs="0" nillable="true" type="xsd:integer" name="CelZlozenia" form="qualified"/>
                  <xsd:element minOccurs="0" nillable="true" type="xsd:dateTime" name="DataWytworzeniaJPK" form="qualified"/>
                  <xsd:element minOccurs="0" nillable="true" type="xsd:date" name="DataOd" form="qualified"/>
                  <xsd:element minOccurs="0" nillable="true" type="xsd:date" name="DataDo" form="qualified"/>
                  <xsd:element minOccurs="0" nillable="true" type="xsd:string" name="DomyslnyKodWaluty" form="qualified"/>
                  <xsd:element minOccurs="0" nillable="true" type="xsd:integer" name="KodUrzedu" form="qualified"/>
                </xsd:sequence>
              </xsd:complexType>
            </xsd:element>
            <xsd:element minOccurs="0" nillable="true" name="Podmiot1" form="qualified">
              <xsd:complexType>
                <xsd:sequence minOccurs="0">
                  <xsd:element minOccurs="0" nillable="true" name="IdentyfikatorPodmiotu" form="qualified">
                    <xsd:complexType>
                      <xsd:sequence minOccurs="0">
                        <xsd:element minOccurs="0" ref="ns1:NIP"/>
                        <xsd:element minOccurs="0" ref="ns1:PelnaNazwa"/>
                        <xsd:element minOccurs="0" ref="ns1:REGON"/>
                      </xsd:sequence>
                    </xsd:complexType>
                  </xsd:element>
                  <xsd:element minOccurs="0" nillable="true" name="AdresPodmiotu" form="qualified">
                    <xsd:complexType>
                      <xsd:sequence minOccurs="0">
                        <xsd:element minOccurs="0" ref="ns1:KodKraju"/>
                        <xsd:element minOccurs="0" ref="ns1:Wojewodztwo"/>
                        <xsd:element minOccurs="0" ref="ns1:Powiat"/>
                        <xsd:element minOccurs="0" ref="ns1:Gmina"/>
                        <xsd:element minOccurs="0" ref="ns1:Ulica"/>
                        <xsd:element minOccurs="0" ref="ns1:NrDomu"/>
                        <xsd:element minOccurs="0" ref="ns1:NrLokalu"/>
                        <xsd:element minOccurs="0" ref="ns1:Miejscowosc"/>
                        <xsd:element minOccurs="0" ref="ns1:KodPocztowy"/>
                        <xsd:element minOccurs="0" ref="ns1:Poczta"/>
                      </xsd:sequence>
                    </xsd:complexType>
                  </xsd:element>
                </xsd:sequence>
              </xsd:complexType>
            </xsd:element>
            <xsd:element minOccurs="0" maxOccurs="unbounded" nillable="true" name="ZOiS" form="qualified">
              <xsd:complexType>
                <xsd:all>
                  <xsd:element minOccurs="0" nillable="true" type="xsd:string" name="KodKonta" form="qualified"/>
                  <xsd:element minOccurs="0" nillable="true" type="xsd:string" name="OpisKonta" form="qualified"/>
                  <xsd:element minOccurs="0" nillable="true" type="xsd:string" name="TypKonta" form="qualified"/>
                  <xsd:element minOccurs="0" nillable="true" type="xsd:integer" name="KodZespolu" form="qualified"/>
                  <xsd:element minOccurs="0" nillable="true" type="xsd:string" name="OpisZespolu" form="qualified"/>
                  <xsd:element minOccurs="0" nillable="true" type="xsd:integer" name="KodKategorii" form="qualified"/>
                  <xsd:element minOccurs="0" nillable="true" type="xsd:string" name="OpisKategorii" form="qualified"/>
                  <xsd:element minOccurs="0" nillable="true" type="xsd:integer" name="KodPodkategorii" form="qualified"/>
                  <xsd:element minOccurs="0" nillable="true" type="xsd:string" name="OpisPodkategorii" form="qualified"/>
                  <xsd:element minOccurs="0" nillable="true" type="xsd:double" name="BilansOtwarciaWinien" form="qualified"/>
                  <xsd:element minOccurs="0" nillable="true" type="xsd:double" name="BilansOtwarciaMa" form="qualified"/>
                  <xsd:element minOccurs="0" nillable="true" type="xsd:double" name="ObrotyWinien" form="qualified"/>
                  <xsd:element minOccurs="0" nillable="true" type="xsd:double" name="ObrotyMa" form="qualified"/>
                  <xsd:element minOccurs="0" nillable="true" type="xsd:double" name="ObrotyWinienNarast" form="qualified"/>
                  <xsd:element minOccurs="0" nillable="true" type="xsd:double" name="ObrotyMaNarast" form="qualified"/>
                  <xsd:element minOccurs="0" nillable="true" type="xsd:double" name="SaldoWinien" form="qualified"/>
                  <xsd:element minOccurs="0" nillable="true" type="xsd:double" name="SaldoMa" form="qualified"/>
                </xsd:all>
                <xsd:attribute name="typ" form="unqualified" type="xsd:string"/>
              </xsd:complexType>
            </xsd:element>
            <xsd:element minOccurs="0" nillable="true" name="Dziennik" form="qualified">
              <xsd:complexType>
                <xsd:sequence minOccurs="0">
                  <xsd:element minOccurs="0" nillable="true" type="xsd:integer" name="LpZapisuDziennika" form="qualified"/>
                  <xsd:element minOccurs="0" nillable="true" type="xsd:string" name="NrZapisuDziennika" form="qualified"/>
                  <xsd:element minOccurs="0" nillable="true" type="xsd:integer" name="OpisDziennika" form="qualified"/>
                  <xsd:element minOccurs="0" nillable="true" type="xsd:integer" name="NrDowoduKsiegowego" form="qualified"/>
                  <xsd:element minOccurs="0" nillable="true" type="xsd:string" name="RodzajDowodu" form="qualified"/>
                  <xsd:element minOccurs="0" nillable="true" type="xsd:date" name="DataOperacji" form="qualified"/>
                  <xsd:element minOccurs="0" nillable="true" type="xsd:date" name="DataDowodu" form="qualified"/>
                  <xsd:element minOccurs="0" nillable="true" type="xsd:date" name="DataKsiegowania" form="qualified"/>
                  <xsd:element minOccurs="0" nillable="true" type="xsd:string" name="KodOperatora" form="qualified"/>
                  <xsd:element minOccurs="0" nillable="true" type="xsd:string" name="OpisOperacji" form="qualified"/>
                  <xsd:element minOccurs="0" nillable="true" type="xsd:double" name="DziennikKwotaOperacji" form="qualified"/>
                </xsd:sequence>
                <xsd:attribute name="typ" form="unqualified" type="xsd:string"/>
              </xsd:complexType>
            </xsd:element>
            <xsd:element minOccurs="0" nillable="true" name="DziennikCtrl" form="qualified">
              <xsd:complexType>
                <xsd:sequence minOccurs="0">
                  <xsd:element minOccurs="0" nillable="true" type="xsd:integer" name="LiczbaWierszyDziennika" form="qualified"/>
                  <xsd:element minOccurs="0" nillable="true" type="xsd:double" name="SumaKwotOperacji" form="qualified"/>
                </xsd:sequence>
              </xsd:complexType>
            </xsd:element>
            <xsd:element minOccurs="0" maxOccurs="unbounded" nillable="true" name="KontoZapis" form="qualified">
              <xsd:complexType>
                <xsd:all>
                  <xsd:element minOccurs="0" nillable="true" type="xsd:integer" name="LpZapisu" form="qualified"/>
                  <xsd:element minOccurs="0" nillable="true" type="xsd:string" name="NrZapisu" form="qualified"/>
                  <xsd:element minOccurs="0" nillable="true" type="xsd:string" name="KodKontaWinien" form="qualified"/>
                  <xsd:element minOccurs="0" nillable="true" type="xsd:double" name="KwotaWinien" form="qualified"/>
                  <xsd:element minOccurs="0" nillable="true" type="xsd:integer" name="KwotaWinienWaluta" form="qualified"/>
                  <xsd:element minOccurs="0" nillable="true" type="xsd:string" name="KodWalutyWinien" form="qualified"/>
                  <xsd:element minOccurs="0" nillable="true" type="xsd:string" name="OpisZapisuWinien" form="qualified"/>
                  <xsd:element minOccurs="0" nillable="true" type="xsd:string" name="KodKontaMa" form="qualified"/>
                  <xsd:element minOccurs="0" nillable="true" type="xsd:double" name="KwotaMa" form="qualified"/>
                  <xsd:element minOccurs="0" nillable="true" type="xsd:integer" name="KwotaMaWaluta" form="qualified"/>
                  <xsd:element minOccurs="0" nillable="true" type="xsd:string" name="KodWalutyMa" form="qualified"/>
                  <xsd:element minOccurs="0" nillable="true" type="xsd:string" name="OpisZapisuMa" form="qualified"/>
                </xsd:all>
                <xsd:attribute name="typ" form="unqualified" type="xsd:string"/>
              </xsd:complexType>
            </xsd:element>
            <xsd:element minOccurs="0" nillable="true" name="KontoZapisCtrl" form="qualified">
              <xsd:complexType>
                <xsd:sequence minOccurs="0">
                  <xsd:element minOccurs="0" nillable="true" type="xsd:integer" name="LiczbaWierszyKontoZapisj" form="qualified"/>
                  <xsd:element minOccurs="0" nillable="true" type="xsd:double" name="SumaWinien" form="qualified"/>
                  <xsd:element minOccurs="0" nillable="true" type="xsd:double" name="SumaMa" form="qualified"/>
                </xsd:sequence>
              </xsd:complexType>
            </xsd:element>
          </xsd:sequence>
        </xsd:complexType>
      </xsd:element>
    </xsd:schema>
  </Schema>
  <Schema ID="Schema37" Namespace="http://crd.gov.pl/xml/schematy/dziedzinowe/mf/2016/01/25/eD/DefinicjeTypy/">
    <xsd:schema xmlns:xsd="http://www.w3.org/2001/XMLSchema" xmlns:ns0="http://crd.gov.pl/xml/schematy/dziedzinowe/mf/2016/01/25/eD/DefinicjeTypy/" xmlns="" targetNamespace="http://crd.gov.pl/xml/schematy/dziedzinowe/mf/2016/01/25/eD/DefinicjeTypy/">
      <xsd:element nillable="true" type="xsd:integer" name="NIP"/>
      <xsd:element nillable="true" type="xsd:string" name="PelnaNazwa"/>
      <xsd:element nillable="true" type="xsd:integer" name="REGON"/>
      <xsd:element nillable="true" type="xsd:string" name="KodKraju"/>
      <xsd:element nillable="true" type="xsd:string" name="Wojewodztwo"/>
      <xsd:element nillable="true" type="xsd:string" name="Powiat"/>
      <xsd:element nillable="true" type="xsd:string" name="Gmina"/>
      <xsd:element nillable="true" type="xsd:string" name="Ulica"/>
      <xsd:element nillable="true" type="xsd:integer" name="NrDomu"/>
      <xsd:element nillable="true" type="xsd:integer" name="NrLokalu"/>
      <xsd:element nillable="true" type="xsd:string" name="Miejscowosc"/>
      <xsd:element nillable="true" type="xsd:string" name="KodPocztowy"/>
      <xsd:element nillable="true" type="xsd:string" name="Poczta"/>
    </xsd:schema>
  </Schema>
  <Schema ID="Schema38" SchemaRef="Schema37" Namespace="http://jpk.mf.gov.pl/wzor/2016/03/09/03091/">
    <xsd:schema xmlns:xsd="http://www.w3.org/2001/XMLSchema" xmlns:ns0="http://jpk.mf.gov.pl/wzor/2016/03/09/03091/" xmlns:ns1="http://crd.gov.pl/xml/schematy/dziedzinowe/mf/2016/01/25/eD/DefinicjeTypy/" xmlns="" targetNamespace="http://jpk.mf.gov.pl/wzor/2016/03/09/03091/">
      <xsd:import namespace="http://crd.gov.pl/xml/schematy/dziedzinowe/mf/2016/01/25/eD/DefinicjeTypy/"/>
      <xsd:element nillable="true" name="JPK">
        <xsd:complexType>
          <xsd:sequence minOccurs="0">
            <xsd:element minOccurs="0" nillable="true" name="Naglowek" form="qualified">
              <xsd:complexType>
                <xsd:sequence minOccurs="0">
                  <xsd:element minOccurs="0" nillable="true" name="KodFormularza" form="qualified">
                    <xsd:complexType>
                      <xsd:simpleContent>
                        <xsd:extension base="xsd:string">
                          <xsd:attribute name="kodSystemowy" form="unqualified" type="xsd:string"/>
                          <xsd:attribute name="wersjaSchemy" form="unqualified" type="xsd:string"/>
                        </xsd:extension>
                      </xsd:simpleContent>
                    </xsd:complexType>
                  </xsd:element>
                  <xsd:element minOccurs="0" nillable="true" type="xsd:integer" name="WariantFormularza" form="qualified"/>
                  <xsd:element minOccurs="0" nillable="true" type="xsd:integer" name="CelZlozenia" form="qualified"/>
                  <xsd:element minOccurs="0" nillable="true" type="xsd:dateTime" name="DataWytworzeniaJPK" form="qualified"/>
                  <xsd:element minOccurs="0" nillable="true" type="xsd:date" name="DataOd" form="qualified"/>
                  <xsd:element minOccurs="0" nillable="true" type="xsd:date" name="DataDo" form="qualified"/>
                  <xsd:element minOccurs="0" nillable="true" type="xsd:string" name="DomyslnyKodWaluty" form="qualified"/>
                  <xsd:element minOccurs="0" nillable="true" type="xsd:integer" name="KodUrzedu" form="qualified"/>
                </xsd:sequence>
              </xsd:complexType>
            </xsd:element>
            <xsd:element minOccurs="0" nillable="true" name="Podmiot1" form="qualified">
              <xsd:complexType>
                <xsd:sequence minOccurs="0">
                  <xsd:element minOccurs="0" nillable="true" name="IdentyfikatorPodmiotu" form="qualified">
                    <xsd:complexType>
                      <xsd:sequence minOccurs="0">
                        <xsd:element minOccurs="0" ref="ns1:NIP"/>
                        <xsd:element minOccurs="0" ref="ns1:PelnaNazwa"/>
                        <xsd:element minOccurs="0" ref="ns1:REGON"/>
                      </xsd:sequence>
                    </xsd:complexType>
                  </xsd:element>
                  <xsd:element minOccurs="0" nillable="true" name="AdresPodmiotu" form="qualified">
                    <xsd:complexType>
                      <xsd:sequence minOccurs="0">
                        <xsd:element minOccurs="0" ref="ns1:KodKraju"/>
                        <xsd:element minOccurs="0" ref="ns1:Wojewodztwo"/>
                        <xsd:element minOccurs="0" ref="ns1:Powiat"/>
                        <xsd:element minOccurs="0" ref="ns1:Gmina"/>
                        <xsd:element minOccurs="0" ref="ns1:Ulica"/>
                        <xsd:element minOccurs="0" ref="ns1:NrDomu"/>
                        <xsd:element minOccurs="0" ref="ns1:NrLokalu"/>
                        <xsd:element minOccurs="0" ref="ns1:Miejscowosc"/>
                        <xsd:element minOccurs="0" ref="ns1:KodPocztowy"/>
                        <xsd:element minOccurs="0" ref="ns1:Poczta"/>
                      </xsd:sequence>
                    </xsd:complexType>
                  </xsd:element>
                </xsd:sequence>
              </xsd:complexType>
            </xsd:element>
            <xsd:element minOccurs="0" maxOccurs="unbounded" nillable="true" name="ZOiS" form="qualified">
              <xsd:complexType>
                <xsd:all>
                  <xsd:element minOccurs="0" nillable="true" type="xsd:string" name="KodKonta" form="qualified"/>
                  <xsd:element minOccurs="0" nillable="true" type="xsd:string" name="OpisKonta" form="qualified"/>
                  <xsd:element minOccurs="0" nillable="true" type="xsd:string" name="TypKonta" form="qualified"/>
                  <xsd:element minOccurs="0" nillable="true" type="xsd:integer" name="KodZespolu" form="qualified"/>
                  <xsd:element minOccurs="0" nillable="true" type="xsd:string" name="OpisZespolu" form="qualified"/>
                  <xsd:element minOccurs="0" nillable="true" type="xsd:integer" name="KodKategorii" form="qualified"/>
                  <xsd:element minOccurs="0" nillable="true" type="xsd:string" name="OpisKategorii" form="qualified"/>
                  <xsd:element minOccurs="0" nillable="true" type="xsd:integer" name="KodPodkategorii" form="qualified"/>
                  <xsd:element minOccurs="0" nillable="true" type="xsd:string" name="OpisPodkategorii" form="qualified"/>
                  <xsd:element minOccurs="0" nillable="true" type="xsd:double" name="BilansOtwarciaWinien" form="qualified"/>
                  <xsd:element minOccurs="0" nillable="true" type="xsd:double" name="BilansOtwarciaMa" form="qualified"/>
                  <xsd:element minOccurs="0" nillable="true" type="xsd:double" name="ObrotyWinien" form="qualified"/>
                  <xsd:element minOccurs="0" nillable="true" type="xsd:double" name="ObrotyMa" form="qualified"/>
                  <xsd:element minOccurs="0" nillable="true" type="xsd:double" name="ObrotyWinienNarast" form="qualified"/>
                  <xsd:element minOccurs="0" nillable="true" type="xsd:double" name="ObrotyMaNarast" form="qualified"/>
                  <xsd:element minOccurs="0" nillable="true" type="xsd:double" name="SaldoWinien" form="qualified"/>
                  <xsd:element minOccurs="0" nillable="true" type="xsd:double" name="SaldoMa" form="qualified"/>
                </xsd:all>
                <xsd:attribute name="typ" form="unqualified" type="xsd:string"/>
              </xsd:complexType>
            </xsd:element>
            <xsd:element minOccurs="0" nillable="true" name="Dziennik" form="qualified">
              <xsd:complexType>
                <xsd:sequence minOccurs="0">
                  <xsd:element minOccurs="0" nillable="true" type="xsd:integer" name="LpZapisuDziennika" form="qualified"/>
                  <xsd:element minOccurs="0" nillable="true" type="xsd:string" name="NrZapisuDziennika" form="qualified"/>
                  <xsd:element minOccurs="0" nillable="true" type="xsd:integer" name="OpisDziennika" form="qualified"/>
                  <xsd:element minOccurs="0" nillable="true" type="xsd:integer" name="NrDowoduKsiegowego" form="qualified"/>
                  <xsd:element minOccurs="0" nillable="true" type="xsd:string" name="RodzajDowodu" form="qualified"/>
                  <xsd:element minOccurs="0" nillable="true" type="xsd:date" name="DataOperacji" form="qualified"/>
                  <xsd:element minOccurs="0" nillable="true" type="xsd:date" name="DataDowodu" form="qualified"/>
                  <xsd:element minOccurs="0" nillable="true" type="xsd:date" name="DataKsiegowania" form="qualified"/>
                  <xsd:element minOccurs="0" nillable="true" type="xsd:string" name="KodOperatora" form="qualified"/>
                  <xsd:element minOccurs="0" nillable="true" type="xsd:string" name="OpisOperacji" form="qualified"/>
                  <xsd:element minOccurs="0" nillable="true" type="xsd:double" name="DziennikKwotaOperacji" form="qualified"/>
                </xsd:sequence>
                <xsd:attribute name="typ" form="unqualified" type="xsd:string"/>
              </xsd:complexType>
            </xsd:element>
            <xsd:element minOccurs="0" nillable="true" name="DziennikCtrl" form="qualified">
              <xsd:complexType>
                <xsd:sequence minOccurs="0">
                  <xsd:element minOccurs="0" nillable="true" type="xsd:integer" name="LiczbaWierszyDziennika" form="qualified"/>
                  <xsd:element minOccurs="0" nillable="true" type="xsd:double" name="SumaKwotOperacji" form="qualified"/>
                </xsd:sequence>
              </xsd:complexType>
            </xsd:element>
            <xsd:element minOccurs="0" maxOccurs="unbounded" nillable="true" name="KontoZapis" form="qualified">
              <xsd:complexType>
                <xsd:all>
                  <xsd:element minOccurs="0" nillable="true" type="xsd:integer" name="LpZapisu" form="qualified"/>
                  <xsd:element minOccurs="0" nillable="true" type="xsd:string" name="NrZapisu" form="qualified"/>
                  <xsd:element minOccurs="0" nillable="true" type="xsd:string" name="KodKontaWinien" form="qualified"/>
                  <xsd:element minOccurs="0" nillable="true" type="xsd:double" name="KwotaWinien" form="qualified"/>
                  <xsd:element minOccurs="0" nillable="true" type="xsd:integer" name="KwotaWinienWaluta" form="qualified"/>
                  <xsd:element minOccurs="0" nillable="true" type="xsd:string" name="KodWalutyWinien" form="qualified"/>
                  <xsd:element minOccurs="0" nillable="true" type="xsd:string" name="OpisZapisuWinien" form="qualified"/>
                  <xsd:element minOccurs="0" nillable="true" type="xsd:string" name="KodKontaMa" form="qualified"/>
                  <xsd:element minOccurs="0" nillable="true" type="xsd:double" name="KwotaMa" form="qualified"/>
                  <xsd:element minOccurs="0" nillable="true" type="xsd:integer" name="KwotaMaWaluta" form="qualified"/>
                  <xsd:element minOccurs="0" nillable="true" type="xsd:string" name="KodWalutyMa" form="qualified"/>
                  <xsd:element minOccurs="0" nillable="true" type="xsd:string" name="OpisZapisuMa" form="qualified"/>
                </xsd:all>
                <xsd:attribute name="typ" form="unqualified" type="xsd:string"/>
              </xsd:complexType>
            </xsd:element>
            <xsd:element minOccurs="0" nillable="true" name="KontoZapisCtrl" form="qualified">
              <xsd:complexType>
                <xsd:sequence minOccurs="0">
                  <xsd:element minOccurs="0" nillable="true" type="xsd:integer" name="LiczbaWierszyKontoZapisj" form="qualified"/>
                  <xsd:element minOccurs="0" nillable="true" type="xsd:double" name="SumaWinien" form="qualified"/>
                  <xsd:element minOccurs="0" nillable="true" type="xsd:double" name="SumaMa" form="qualified"/>
                </xsd:sequence>
              </xsd:complexType>
            </xsd:element>
          </xsd:sequence>
        </xsd:complexType>
      </xsd:element>
    </xsd:schema>
  </Schema>
  <Schema ID="Schema39" Namespace="http://crd.gov.pl/xml/schematy/dziedzinowe/mf/2016/01/25/eD/DefinicjeTypy/">
    <xsd:schema xmlns:xsd="http://www.w3.org/2001/XMLSchema" xmlns:ns0="http://crd.gov.pl/xml/schematy/dziedzinowe/mf/2016/01/25/eD/DefinicjeTypy/" xmlns="" targetNamespace="http://crd.gov.pl/xml/schematy/dziedzinowe/mf/2016/01/25/eD/DefinicjeTypy/">
      <xsd:element nillable="true" type="xsd:integer" name="NIP"/>
      <xsd:element nillable="true" type="xsd:string" name="PelnaNazwa"/>
      <xsd:element nillable="true" type="xsd:integer" name="REGON"/>
      <xsd:element nillable="true" type="xsd:string" name="KodKraju"/>
      <xsd:element nillable="true" type="xsd:string" name="Wojewodztwo"/>
      <xsd:element nillable="true" type="xsd:string" name="Powiat"/>
      <xsd:element nillable="true" type="xsd:string" name="Gmina"/>
      <xsd:element nillable="true" type="xsd:string" name="Ulica"/>
      <xsd:element nillable="true" type="xsd:integer" name="NrDomu"/>
      <xsd:element nillable="true" type="xsd:integer" name="NrLokalu"/>
      <xsd:element nillable="true" type="xsd:string" name="Miejscowosc"/>
      <xsd:element nillable="true" type="xsd:string" name="KodPocztowy"/>
      <xsd:element nillable="true" type="xsd:string" name="Poczta"/>
    </xsd:schema>
  </Schema>
  <Schema ID="Schema40" SchemaRef="Schema39" Namespace="http://jpk.mf.gov.pl/wzor/2016/03/09/03091/">
    <xsd:schema xmlns:xsd="http://www.w3.org/2001/XMLSchema" xmlns:ns0="http://jpk.mf.gov.pl/wzor/2016/03/09/03091/" xmlns:ns1="http://crd.gov.pl/xml/schematy/dziedzinowe/mf/2016/01/25/eD/DefinicjeTypy/" xmlns="" targetNamespace="http://jpk.mf.gov.pl/wzor/2016/03/09/03091/">
      <xsd:import namespace="http://crd.gov.pl/xml/schematy/dziedzinowe/mf/2016/01/25/eD/DefinicjeTypy/"/>
      <xsd:element nillable="true" name="JPK">
        <xsd:complexType>
          <xsd:sequence minOccurs="0">
            <xsd:element minOccurs="0" nillable="true" name="Naglowek" form="qualified">
              <xsd:complexType>
                <xsd:sequence minOccurs="0">
                  <xsd:element minOccurs="0" nillable="true" name="KodFormularza" form="qualified">
                    <xsd:complexType>
                      <xsd:simpleContent>
                        <xsd:extension base="xsd:string">
                          <xsd:attribute name="kodSystemowy" form="unqualified" type="xsd:string"/>
                          <xsd:attribute name="wersjaSchemy" form="unqualified" type="xsd:string"/>
                        </xsd:extension>
                      </xsd:simpleContent>
                    </xsd:complexType>
                  </xsd:element>
                  <xsd:element minOccurs="0" nillable="true" type="xsd:integer" name="WariantFormularza" form="qualified"/>
                  <xsd:element minOccurs="0" nillable="true" type="xsd:integer" name="CelZlozenia" form="qualified"/>
                  <xsd:element minOccurs="0" nillable="true" type="xsd:dateTime" name="DataWytworzeniaJPK" form="qualified"/>
                  <xsd:element minOccurs="0" nillable="true" type="xsd:date" name="DataOd" form="qualified"/>
                  <xsd:element minOccurs="0" nillable="true" type="xsd:date" name="DataDo" form="qualified"/>
                  <xsd:element minOccurs="0" nillable="true" type="xsd:string" name="DomyslnyKodWaluty" form="qualified"/>
                  <xsd:element minOccurs="0" nillable="true" type="xsd:integer" name="KodUrzedu" form="qualified"/>
                </xsd:sequence>
              </xsd:complexType>
            </xsd:element>
            <xsd:element minOccurs="0" nillable="true" name="Podmiot1" form="qualified">
              <xsd:complexType>
                <xsd:sequence minOccurs="0">
                  <xsd:element minOccurs="0" nillable="true" name="IdentyfikatorPodmiotu" form="qualified">
                    <xsd:complexType>
                      <xsd:sequence minOccurs="0">
                        <xsd:element minOccurs="0" ref="ns1:NIP"/>
                        <xsd:element minOccurs="0" ref="ns1:PelnaNazwa"/>
                        <xsd:element minOccurs="0" ref="ns1:REGON"/>
                      </xsd:sequence>
                    </xsd:complexType>
                  </xsd:element>
                  <xsd:element minOccurs="0" nillable="true" name="AdresPodmiotu" form="qualified">
                    <xsd:complexType>
                      <xsd:sequence minOccurs="0">
                        <xsd:element minOccurs="0" ref="ns1:KodKraju"/>
                        <xsd:element minOccurs="0" ref="ns1:Wojewodztwo"/>
                        <xsd:element minOccurs="0" ref="ns1:Powiat"/>
                        <xsd:element minOccurs="0" ref="ns1:Gmina"/>
                        <xsd:element minOccurs="0" ref="ns1:Ulica"/>
                        <xsd:element minOccurs="0" ref="ns1:NrDomu"/>
                        <xsd:element minOccurs="0" ref="ns1:NrLokalu"/>
                        <xsd:element minOccurs="0" ref="ns1:Miejscowosc"/>
                        <xsd:element minOccurs="0" ref="ns1:KodPocztowy"/>
                        <xsd:element minOccurs="0" ref="ns1:Poczta"/>
                      </xsd:sequence>
                    </xsd:complexType>
                  </xsd:element>
                </xsd:sequence>
              </xsd:complexType>
            </xsd:element>
            <xsd:element minOccurs="0" maxOccurs="unbounded" nillable="true" name="ZOiS" form="qualified">
              <xsd:complexType>
                <xsd:all>
                  <xsd:element minOccurs="0" nillable="true" type="xsd:string" name="KodKonta" form="qualified"/>
                  <xsd:element minOccurs="0" nillable="true" type="xsd:string" name="OpisKonta" form="qualified"/>
                  <xsd:element minOccurs="0" nillable="true" type="xsd:string" name="TypKonta" form="qualified"/>
                  <xsd:element minOccurs="0" nillable="true" type="xsd:integer" name="KodZespolu" form="qualified"/>
                  <xsd:element minOccurs="0" nillable="true" type="xsd:string" name="OpisZespolu" form="qualified"/>
                  <xsd:element minOccurs="0" nillable="true" type="xsd:integer" name="KodKategorii" form="qualified"/>
                  <xsd:element minOccurs="0" nillable="true" type="xsd:string" name="OpisKategorii" form="qualified"/>
                  <xsd:element minOccurs="0" nillable="true" type="xsd:integer" name="KodPodkategorii" form="qualified"/>
                  <xsd:element minOccurs="0" nillable="true" type="xsd:string" name="OpisPodkategorii" form="qualified"/>
                  <xsd:element minOccurs="0" nillable="true" type="xsd:double" name="BilansOtwarciaWinien" form="qualified"/>
                  <xsd:element minOccurs="0" nillable="true" type="xsd:double" name="BilansOtwarciaMa" form="qualified"/>
                  <xsd:element minOccurs="0" nillable="true" type="xsd:double" name="ObrotyWinien" form="qualified"/>
                  <xsd:element minOccurs="0" nillable="true" type="xsd:double" name="ObrotyMa" form="qualified"/>
                  <xsd:element minOccurs="0" nillable="true" type="xsd:double" name="ObrotyWinienNarast" form="qualified"/>
                  <xsd:element minOccurs="0" nillable="true" type="xsd:double" name="ObrotyMaNarast" form="qualified"/>
                  <xsd:element minOccurs="0" nillable="true" type="xsd:double" name="SaldoWinien" form="qualified"/>
                  <xsd:element minOccurs="0" nillable="true" type="xsd:double" name="SaldoMa" form="qualified"/>
                </xsd:all>
                <xsd:attribute name="typ" form="unqualified" type="xsd:string"/>
              </xsd:complexType>
            </xsd:element>
            <xsd:element minOccurs="0" nillable="true" name="Dziennik" form="qualified">
              <xsd:complexType>
                <xsd:sequence minOccurs="0">
                  <xsd:element minOccurs="0" nillable="true" type="xsd:integer" name="LpZapisuDziennika" form="qualified"/>
                  <xsd:element minOccurs="0" nillable="true" type="xsd:string" name="NrZapisuDziennika" form="qualified"/>
                  <xsd:element minOccurs="0" nillable="true" type="xsd:integer" name="OpisDziennika" form="qualified"/>
                  <xsd:element minOccurs="0" nillable="true" type="xsd:integer" name="NrDowoduKsiegowego" form="qualified"/>
                  <xsd:element minOccurs="0" nillable="true" type="xsd:string" name="RodzajDowodu" form="qualified"/>
                  <xsd:element minOccurs="0" nillable="true" type="xsd:date" name="DataOperacji" form="qualified"/>
                  <xsd:element minOccurs="0" nillable="true" type="xsd:date" name="DataDowodu" form="qualified"/>
                  <xsd:element minOccurs="0" nillable="true" type="xsd:date" name="DataKsiegowania" form="qualified"/>
                  <xsd:element minOccurs="0" nillable="true" type="xsd:string" name="KodOperatora" form="qualified"/>
                  <xsd:element minOccurs="0" nillable="true" type="xsd:string" name="OpisOperacji" form="qualified"/>
                  <xsd:element minOccurs="0" nillable="true" type="xsd:double" name="DziennikKwotaOperacji" form="qualified"/>
                </xsd:sequence>
                <xsd:attribute name="typ" form="unqualified" type="xsd:string"/>
              </xsd:complexType>
            </xsd:element>
            <xsd:element minOccurs="0" nillable="true" name="DziennikCtrl" form="qualified">
              <xsd:complexType>
                <xsd:sequence minOccurs="0">
                  <xsd:element minOccurs="0" nillable="true" type="xsd:integer" name="LiczbaWierszyDziennika" form="qualified"/>
                  <xsd:element minOccurs="0" nillable="true" type="xsd:double" name="SumaKwotOperacji" form="qualified"/>
                </xsd:sequence>
              </xsd:complexType>
            </xsd:element>
            <xsd:element minOccurs="0" maxOccurs="unbounded" nillable="true" name="KontoZapis" form="qualified">
              <xsd:complexType>
                <xsd:all>
                  <xsd:element minOccurs="0" nillable="true" type="xsd:integer" name="LpZapisu" form="qualified"/>
                  <xsd:element minOccurs="0" nillable="true" type="xsd:string" name="NrZapisu" form="qualified"/>
                  <xsd:element minOccurs="0" nillable="true" type="xsd:string" name="KodKontaWinien" form="qualified"/>
                  <xsd:element minOccurs="0" nillable="true" type="xsd:double" name="KwotaWinien" form="qualified"/>
                  <xsd:element minOccurs="0" nillable="true" type="xsd:integer" name="KwotaWinienWaluta" form="qualified"/>
                  <xsd:element minOccurs="0" nillable="true" type="xsd:string" name="KodWalutyWinien" form="qualified"/>
                  <xsd:element minOccurs="0" nillable="true" type="xsd:string" name="OpisZapisuWinien" form="qualified"/>
                  <xsd:element minOccurs="0" nillable="true" type="xsd:string" name="KodKontaMa" form="qualified"/>
                  <xsd:element minOccurs="0" nillable="true" type="xsd:double" name="KwotaMa" form="qualified"/>
                  <xsd:element minOccurs="0" nillable="true" type="xsd:integer" name="KwotaMaWaluta" form="qualified"/>
                  <xsd:element minOccurs="0" nillable="true" type="xsd:string" name="KodWalutyMa" form="qualified"/>
                  <xsd:element minOccurs="0" nillable="true" type="xsd:string" name="OpisZapisuMa" form="qualified"/>
                </xsd:all>
                <xsd:attribute name="typ" form="unqualified" type="xsd:string"/>
              </xsd:complexType>
            </xsd:element>
            <xsd:element minOccurs="0" nillable="true" name="KontoZapisCtrl" form="qualified">
              <xsd:complexType>
                <xsd:sequence minOccurs="0">
                  <xsd:element minOccurs="0" nillable="true" type="xsd:integer" name="LiczbaWierszyKontoZapisj" form="qualified"/>
                  <xsd:element minOccurs="0" nillable="true" type="xsd:double" name="SumaWinien" form="qualified"/>
                  <xsd:element minOccurs="0" nillable="true" type="xsd:double" name="SumaMa" form="qualified"/>
                </xsd:sequence>
              </xsd:complexType>
            </xsd:element>
          </xsd:sequence>
        </xsd:complexType>
      </xsd:element>
    </xsd:schema>
  </Schema>
  <Schema ID="Schema41" Namespace="http://crd.gov.pl/xml/schematy/dziedzinowe/mf/2016/01/25/eD/DefinicjeTypy/">
    <xsd:schema xmlns:xsd="http://www.w3.org/2001/XMLSchema" xmlns:ns0="http://crd.gov.pl/xml/schematy/dziedzinowe/mf/2016/01/25/eD/DefinicjeTypy/" xmlns="" targetNamespace="http://crd.gov.pl/xml/schematy/dziedzinowe/mf/2016/01/25/eD/DefinicjeTypy/">
      <xsd:element nillable="true" type="xsd:integer" name="NIP"/>
      <xsd:element nillable="true" type="xsd:string" name="PelnaNazwa"/>
      <xsd:element nillable="true" type="xsd:integer" name="REGON"/>
      <xsd:element nillable="true" type="xsd:string" name="KodKraju"/>
      <xsd:element nillable="true" type="xsd:string" name="Wojewodztwo"/>
      <xsd:element nillable="true" type="xsd:string" name="Powiat"/>
      <xsd:element nillable="true" type="xsd:string" name="Gmina"/>
      <xsd:element nillable="true" type="xsd:string" name="Ulica"/>
      <xsd:element nillable="true" type="xsd:integer" name="NrDomu"/>
      <xsd:element nillable="true" type="xsd:integer" name="NrLokalu"/>
      <xsd:element nillable="true" type="xsd:string" name="Miejscowosc"/>
      <xsd:element nillable="true" type="xsd:string" name="KodPocztowy"/>
      <xsd:element nillable="true" type="xsd:string" name="Poczta"/>
    </xsd:schema>
  </Schema>
  <Schema ID="Schema42" SchemaRef="Schema41" Namespace="http://jpk.mf.gov.pl/wzor/2016/03/09/03091/">
    <xsd:schema xmlns:xsd="http://www.w3.org/2001/XMLSchema" xmlns:ns0="http://jpk.mf.gov.pl/wzor/2016/03/09/03091/" xmlns:ns1="http://crd.gov.pl/xml/schematy/dziedzinowe/mf/2016/01/25/eD/DefinicjeTypy/" xmlns="" targetNamespace="http://jpk.mf.gov.pl/wzor/2016/03/09/03091/">
      <xsd:import namespace="http://crd.gov.pl/xml/schematy/dziedzinowe/mf/2016/01/25/eD/DefinicjeTypy/"/>
      <xsd:element nillable="true" name="JPK">
        <xsd:complexType>
          <xsd:sequence minOccurs="0">
            <xsd:element minOccurs="0" nillable="true" name="Naglowek" form="qualified">
              <xsd:complexType>
                <xsd:sequence minOccurs="0">
                  <xsd:element minOccurs="0" nillable="true" name="KodFormularza" form="qualified">
                    <xsd:complexType>
                      <xsd:simpleContent>
                        <xsd:extension base="xsd:string">
                          <xsd:attribute name="kodSystemowy" form="unqualified" type="xsd:string"/>
                          <xsd:attribute name="wersjaSchemy" form="unqualified" type="xsd:string"/>
                        </xsd:extension>
                      </xsd:simpleContent>
                    </xsd:complexType>
                  </xsd:element>
                  <xsd:element minOccurs="0" nillable="true" type="xsd:integer" name="WariantFormularza" form="qualified"/>
                  <xsd:element minOccurs="0" nillable="true" type="xsd:integer" name="CelZlozenia" form="qualified"/>
                  <xsd:element minOccurs="0" nillable="true" type="xsd:dateTime" name="DataWytworzeniaJPK" form="qualified"/>
                  <xsd:element minOccurs="0" nillable="true" type="xsd:date" name="DataOd" form="qualified"/>
                  <xsd:element minOccurs="0" nillable="true" type="xsd:date" name="DataDo" form="qualified"/>
                  <xsd:element minOccurs="0" nillable="true" type="xsd:string" name="DomyslnyKodWaluty" form="qualified"/>
                  <xsd:element minOccurs="0" nillable="true" type="xsd:integer" name="KodUrzedu" form="qualified"/>
                </xsd:sequence>
              </xsd:complexType>
            </xsd:element>
            <xsd:element minOccurs="0" nillable="true" name="Podmiot1" form="qualified">
              <xsd:complexType>
                <xsd:sequence minOccurs="0">
                  <xsd:element minOccurs="0" nillable="true" name="IdentyfikatorPodmiotu" form="qualified">
                    <xsd:complexType>
                      <xsd:sequence minOccurs="0">
                        <xsd:element minOccurs="0" ref="ns1:NIP"/>
                        <xsd:element minOccurs="0" ref="ns1:PelnaNazwa"/>
                        <xsd:element minOccurs="0" ref="ns1:REGON"/>
                      </xsd:sequence>
                    </xsd:complexType>
                  </xsd:element>
                  <xsd:element minOccurs="0" nillable="true" name="AdresPodmiotu" form="qualified">
                    <xsd:complexType>
                      <xsd:sequence minOccurs="0">
                        <xsd:element minOccurs="0" ref="ns1:KodKraju"/>
                        <xsd:element minOccurs="0" ref="ns1:Wojewodztwo"/>
                        <xsd:element minOccurs="0" ref="ns1:Powiat"/>
                        <xsd:element minOccurs="0" ref="ns1:Gmina"/>
                        <xsd:element minOccurs="0" ref="ns1:Ulica"/>
                        <xsd:element minOccurs="0" ref="ns1:NrDomu"/>
                        <xsd:element minOccurs="0" ref="ns1:NrLokalu"/>
                        <xsd:element minOccurs="0" ref="ns1:Miejscowosc"/>
                        <xsd:element minOccurs="0" ref="ns1:KodPocztowy"/>
                        <xsd:element minOccurs="0" ref="ns1:Poczta"/>
                      </xsd:sequence>
                    </xsd:complexType>
                  </xsd:element>
                </xsd:sequence>
              </xsd:complexType>
            </xsd:element>
            <xsd:element minOccurs="0" maxOccurs="unbounded" nillable="true" name="ZOiS" form="qualified">
              <xsd:complexType>
                <xsd:all>
                  <xsd:element minOccurs="0" nillable="true" type="xsd:string" name="KodKonta" form="qualified"/>
                  <xsd:element minOccurs="0" nillable="true" type="xsd:string" name="OpisKonta" form="qualified"/>
                  <xsd:element minOccurs="0" nillable="true" type="xsd:string" name="TypKonta" form="qualified"/>
                  <xsd:element minOccurs="0" nillable="true" type="xsd:integer" name="KodZespolu" form="qualified"/>
                  <xsd:element minOccurs="0" nillable="true" type="xsd:string" name="OpisZespolu" form="qualified"/>
                  <xsd:element minOccurs="0" nillable="true" type="xsd:integer" name="KodKategorii" form="qualified"/>
                  <xsd:element minOccurs="0" nillable="true" type="xsd:string" name="OpisKategorii" form="qualified"/>
                  <xsd:element minOccurs="0" nillable="true" type="xsd:integer" name="KodPodkategorii" form="qualified"/>
                  <xsd:element minOccurs="0" nillable="true" type="xsd:string" name="OpisPodkategorii" form="qualified"/>
                  <xsd:element minOccurs="0" nillable="true" type="xsd:double" name="BilansOtwarciaWinien" form="qualified"/>
                  <xsd:element minOccurs="0" nillable="true" type="xsd:double" name="BilansOtwarciaMa" form="qualified"/>
                  <xsd:element minOccurs="0" nillable="true" type="xsd:double" name="ObrotyWinien" form="qualified"/>
                  <xsd:element minOccurs="0" nillable="true" type="xsd:double" name="ObrotyMa" form="qualified"/>
                  <xsd:element minOccurs="0" nillable="true" type="xsd:double" name="ObrotyWinienNarast" form="qualified"/>
                  <xsd:element minOccurs="0" nillable="true" type="xsd:double" name="ObrotyMaNarast" form="qualified"/>
                  <xsd:element minOccurs="0" nillable="true" type="xsd:double" name="SaldoWinien" form="qualified"/>
                  <xsd:element minOccurs="0" nillable="true" type="xsd:double" name="SaldoMa" form="qualified"/>
                </xsd:all>
                <xsd:attribute name="typ" form="unqualified" type="xsd:string"/>
              </xsd:complexType>
            </xsd:element>
            <xsd:element minOccurs="0" nillable="true" name="Dziennik" form="qualified">
              <xsd:complexType>
                <xsd:sequence minOccurs="0">
                  <xsd:element minOccurs="0" nillable="true" type="xsd:integer" name="LpZapisuDziennika" form="qualified"/>
                  <xsd:element minOccurs="0" nillable="true" type="xsd:string" name="NrZapisuDziennika" form="qualified"/>
                  <xsd:element minOccurs="0" nillable="true" type="xsd:integer" name="OpisDziennika" form="qualified"/>
                  <xsd:element minOccurs="0" nillable="true" type="xsd:integer" name="NrDowoduKsiegowego" form="qualified"/>
                  <xsd:element minOccurs="0" nillable="true" type="xsd:string" name="RodzajDowodu" form="qualified"/>
                  <xsd:element minOccurs="0" nillable="true" type="xsd:date" name="DataOperacji" form="qualified"/>
                  <xsd:element minOccurs="0" nillable="true" type="xsd:date" name="DataDowodu" form="qualified"/>
                  <xsd:element minOccurs="0" nillable="true" type="xsd:date" name="DataKsiegowania" form="qualified"/>
                  <xsd:element minOccurs="0" nillable="true" type="xsd:string" name="KodOperatora" form="qualified"/>
                  <xsd:element minOccurs="0" nillable="true" type="xsd:string" name="OpisOperacji" form="qualified"/>
                  <xsd:element minOccurs="0" nillable="true" type="xsd:double" name="DziennikKwotaOperacji" form="qualified"/>
                </xsd:sequence>
                <xsd:attribute name="typ" form="unqualified" type="xsd:string"/>
              </xsd:complexType>
            </xsd:element>
            <xsd:element minOccurs="0" nillable="true" name="DziennikCtrl" form="qualified">
              <xsd:complexType>
                <xsd:sequence minOccurs="0">
                  <xsd:element minOccurs="0" nillable="true" type="xsd:integer" name="LiczbaWierszyDziennika" form="qualified"/>
                  <xsd:element minOccurs="0" nillable="true" type="xsd:double" name="SumaKwotOperacji" form="qualified"/>
                </xsd:sequence>
              </xsd:complexType>
            </xsd:element>
            <xsd:element minOccurs="0" maxOccurs="unbounded" nillable="true" name="KontoZapis" form="qualified">
              <xsd:complexType>
                <xsd:all>
                  <xsd:element minOccurs="0" nillable="true" type="xsd:integer" name="LpZapisu" form="qualified"/>
                  <xsd:element minOccurs="0" nillable="true" type="xsd:string" name="NrZapisu" form="qualified"/>
                  <xsd:element minOccurs="0" nillable="true" type="xsd:string" name="KodKontaWinien" form="qualified"/>
                  <xsd:element minOccurs="0" nillable="true" type="xsd:double" name="KwotaWinien" form="qualified"/>
                  <xsd:element minOccurs="0" nillable="true" type="xsd:integer" name="KwotaWinienWaluta" form="qualified"/>
                  <xsd:element minOccurs="0" nillable="true" type="xsd:string" name="KodWalutyWinien" form="qualified"/>
                  <xsd:element minOccurs="0" nillable="true" type="xsd:string" name="OpisZapisuWinien" form="qualified"/>
                  <xsd:element minOccurs="0" nillable="true" type="xsd:string" name="KodKontaMa" form="qualified"/>
                  <xsd:element minOccurs="0" nillable="true" type="xsd:double" name="KwotaMa" form="qualified"/>
                  <xsd:element minOccurs="0" nillable="true" type="xsd:integer" name="KwotaMaWaluta" form="qualified"/>
                  <xsd:element minOccurs="0" nillable="true" type="xsd:string" name="KodWalutyMa" form="qualified"/>
                  <xsd:element minOccurs="0" nillable="true" type="xsd:string" name="OpisZapisuMa" form="qualified"/>
                </xsd:all>
                <xsd:attribute name="typ" form="unqualified" type="xsd:string"/>
              </xsd:complexType>
            </xsd:element>
            <xsd:element minOccurs="0" nillable="true" name="KontoZapisCtrl" form="qualified">
              <xsd:complexType>
                <xsd:sequence minOccurs="0">
                  <xsd:element minOccurs="0" nillable="true" type="xsd:integer" name="LiczbaWierszyKontoZapisj" form="qualified"/>
                  <xsd:element minOccurs="0" nillable="true" type="xsd:double" name="SumaWinien" form="qualified"/>
                  <xsd:element minOccurs="0" nillable="true" type="xsd:double" name="SumaMa" form="qualified"/>
                </xsd:sequence>
              </xsd:complexType>
            </xsd:element>
          </xsd:sequence>
        </xsd:complexType>
      </xsd:element>
    </xsd:schema>
  </Schema>
  <Schema ID="Schema43" Namespace="http://crd.gov.pl/xml/schematy/dziedzinowe/mf/2016/01/25/eD/DefinicjeTypy/">
    <xsd:schema xmlns:xsd="http://www.w3.org/2001/XMLSchema" xmlns:ns0="http://crd.gov.pl/xml/schematy/dziedzinowe/mf/2016/01/25/eD/DefinicjeTypy/" xmlns="" targetNamespace="http://crd.gov.pl/xml/schematy/dziedzinowe/mf/2016/01/25/eD/DefinicjeTypy/">
      <xsd:element nillable="true" type="xsd:integer" name="NIP"/>
      <xsd:element nillable="true" type="xsd:string" name="PelnaNazwa"/>
      <xsd:element nillable="true" type="xsd:integer" name="REGON"/>
      <xsd:element nillable="true" type="xsd:string" name="KodKraju"/>
      <xsd:element nillable="true" type="xsd:string" name="Wojewodztwo"/>
      <xsd:element nillable="true" type="xsd:string" name="Powiat"/>
      <xsd:element nillable="true" type="xsd:string" name="Gmina"/>
      <xsd:element nillable="true" type="xsd:string" name="Ulica"/>
      <xsd:element nillable="true" type="xsd:integer" name="NrDomu"/>
      <xsd:element nillable="true" type="xsd:integer" name="NrLokalu"/>
      <xsd:element nillable="true" type="xsd:string" name="Miejscowosc"/>
      <xsd:element nillable="true" type="xsd:string" name="KodPocztowy"/>
      <xsd:element nillable="true" type="xsd:string" name="Poczta"/>
    </xsd:schema>
  </Schema>
  <Schema ID="Schema44" SchemaRef="Schema43" Namespace="http://jpk.mf.gov.pl/wzor/2016/03/09/03091/">
    <xsd:schema xmlns:xsd="http://www.w3.org/2001/XMLSchema" xmlns:ns0="http://jpk.mf.gov.pl/wzor/2016/03/09/03091/" xmlns:ns1="http://crd.gov.pl/xml/schematy/dziedzinowe/mf/2016/01/25/eD/DefinicjeTypy/" xmlns="" targetNamespace="http://jpk.mf.gov.pl/wzor/2016/03/09/03091/">
      <xsd:import namespace="http://crd.gov.pl/xml/schematy/dziedzinowe/mf/2016/01/25/eD/DefinicjeTypy/"/>
      <xsd:element nillable="true" name="JPK">
        <xsd:complexType>
          <xsd:sequence minOccurs="0">
            <xsd:element minOccurs="0" nillable="true" name="Naglowek" form="qualified">
              <xsd:complexType>
                <xsd:sequence minOccurs="0">
                  <xsd:element minOccurs="0" nillable="true" name="KodFormularza" form="qualified">
                    <xsd:complexType>
                      <xsd:simpleContent>
                        <xsd:extension base="xsd:string">
                          <xsd:attribute name="kodSystemowy" form="unqualified" type="xsd:string"/>
                          <xsd:attribute name="wersjaSchemy" form="unqualified" type="xsd:string"/>
                        </xsd:extension>
                      </xsd:simpleContent>
                    </xsd:complexType>
                  </xsd:element>
                  <xsd:element minOccurs="0" nillable="true" type="xsd:integer" name="WariantFormularza" form="qualified"/>
                  <xsd:element minOccurs="0" nillable="true" type="xsd:integer" name="CelZlozenia" form="qualified"/>
                  <xsd:element minOccurs="0" nillable="true" type="xsd:dateTime" name="DataWytworzeniaJPK" form="qualified"/>
                  <xsd:element minOccurs="0" nillable="true" type="xsd:date" name="DataOd" form="qualified"/>
                  <xsd:element minOccurs="0" nillable="true" type="xsd:date" name="DataDo" form="qualified"/>
                  <xsd:element minOccurs="0" nillable="true" type="xsd:string" name="DomyslnyKodWaluty" form="qualified"/>
                  <xsd:element minOccurs="0" nillable="true" type="xsd:integer" name="KodUrzedu" form="qualified"/>
                </xsd:sequence>
              </xsd:complexType>
            </xsd:element>
            <xsd:element minOccurs="0" nillable="true" name="Podmiot1" form="qualified">
              <xsd:complexType>
                <xsd:sequence minOccurs="0">
                  <xsd:element minOccurs="0" nillable="true" name="IdentyfikatorPodmiotu" form="qualified">
                    <xsd:complexType>
                      <xsd:sequence minOccurs="0">
                        <xsd:element minOccurs="0" ref="ns1:NIP"/>
                        <xsd:element minOccurs="0" ref="ns1:PelnaNazwa"/>
                        <xsd:element minOccurs="0" ref="ns1:REGON"/>
                      </xsd:sequence>
                    </xsd:complexType>
                  </xsd:element>
                  <xsd:element minOccurs="0" nillable="true" name="AdresPodmiotu" form="qualified">
                    <xsd:complexType>
                      <xsd:sequence minOccurs="0">
                        <xsd:element minOccurs="0" ref="ns1:KodKraju"/>
                        <xsd:element minOccurs="0" ref="ns1:Wojewodztwo"/>
                        <xsd:element minOccurs="0" ref="ns1:Powiat"/>
                        <xsd:element minOccurs="0" ref="ns1:Gmina"/>
                        <xsd:element minOccurs="0" ref="ns1:Ulica"/>
                        <xsd:element minOccurs="0" ref="ns1:NrDomu"/>
                        <xsd:element minOccurs="0" ref="ns1:NrLokalu"/>
                        <xsd:element minOccurs="0" ref="ns1:Miejscowosc"/>
                        <xsd:element minOccurs="0" ref="ns1:KodPocztowy"/>
                        <xsd:element minOccurs="0" ref="ns1:Poczta"/>
                      </xsd:sequence>
                    </xsd:complexType>
                  </xsd:element>
                </xsd:sequence>
              </xsd:complexType>
            </xsd:element>
            <xsd:element minOccurs="0" maxOccurs="unbounded" nillable="true" name="ZOiS" form="qualified">
              <xsd:complexType>
                <xsd:all>
                  <xsd:element minOccurs="0" nillable="true" type="xsd:string" name="KodKonta" form="qualified"/>
                  <xsd:element minOccurs="0" nillable="true" type="xsd:string" name="OpisKonta" form="qualified"/>
                  <xsd:element minOccurs="0" nillable="true" type="xsd:string" name="TypKonta" form="qualified"/>
                  <xsd:element minOccurs="0" nillable="true" type="xsd:integer" name="KodZespolu" form="qualified"/>
                  <xsd:element minOccurs="0" nillable="true" type="xsd:string" name="OpisZespolu" form="qualified"/>
                  <xsd:element minOccurs="0" nillable="true" type="xsd:integer" name="KodKategorii" form="qualified"/>
                  <xsd:element minOccurs="0" nillable="true" type="xsd:string" name="OpisKategorii" form="qualified"/>
                  <xsd:element minOccurs="0" nillable="true" type="xsd:integer" name="KodPodkategorii" form="qualified"/>
                  <xsd:element minOccurs="0" nillable="true" type="xsd:string" name="OpisPodkategorii" form="qualified"/>
                  <xsd:element minOccurs="0" nillable="true" type="xsd:double" name="BilansOtwarciaWinien" form="qualified"/>
                  <xsd:element minOccurs="0" nillable="true" type="xsd:double" name="BilansOtwarciaMa" form="qualified"/>
                  <xsd:element minOccurs="0" nillable="true" type="xsd:double" name="ObrotyWinien" form="qualified"/>
                  <xsd:element minOccurs="0" nillable="true" type="xsd:double" name="ObrotyMa" form="qualified"/>
                  <xsd:element minOccurs="0" nillable="true" type="xsd:double" name="ObrotyWinienNarast" form="qualified"/>
                  <xsd:element minOccurs="0" nillable="true" type="xsd:double" name="ObrotyMaNarast" form="qualified"/>
                  <xsd:element minOccurs="0" nillable="true" type="xsd:double" name="SaldoWinien" form="qualified"/>
                  <xsd:element minOccurs="0" nillable="true" type="xsd:double" name="SaldoMa" form="qualified"/>
                </xsd:all>
                <xsd:attribute name="typ" form="unqualified" type="xsd:string"/>
              </xsd:complexType>
            </xsd:element>
            <xsd:element minOccurs="0" nillable="true" name="Dziennik" form="qualified">
              <xsd:complexType>
                <xsd:sequence minOccurs="0">
                  <xsd:element minOccurs="0" nillable="true" type="xsd:integer" name="LpZapisuDziennika" form="qualified"/>
                  <xsd:element minOccurs="0" nillable="true" type="xsd:string" name="NrZapisuDziennika" form="qualified"/>
                  <xsd:element minOccurs="0" nillable="true" type="xsd:integer" name="OpisDziennika" form="qualified"/>
                  <xsd:element minOccurs="0" nillable="true" type="xsd:integer" name="NrDowoduKsiegowego" form="qualified"/>
                  <xsd:element minOccurs="0" nillable="true" type="xsd:string" name="RodzajDowodu" form="qualified"/>
                  <xsd:element minOccurs="0" nillable="true" type="xsd:date" name="DataOperacji" form="qualified"/>
                  <xsd:element minOccurs="0" nillable="true" type="xsd:date" name="DataDowodu" form="qualified"/>
                  <xsd:element minOccurs="0" nillable="true" type="xsd:date" name="DataKsiegowania" form="qualified"/>
                  <xsd:element minOccurs="0" nillable="true" type="xsd:string" name="KodOperatora" form="qualified"/>
                  <xsd:element minOccurs="0" nillable="true" type="xsd:string" name="OpisOperacji" form="qualified"/>
                  <xsd:element minOccurs="0" nillable="true" type="xsd:double" name="DziennikKwotaOperacji" form="qualified"/>
                </xsd:sequence>
                <xsd:attribute name="typ" form="unqualified" type="xsd:string"/>
              </xsd:complexType>
            </xsd:element>
            <xsd:element minOccurs="0" nillable="true" name="DziennikCtrl" form="qualified">
              <xsd:complexType>
                <xsd:sequence minOccurs="0">
                  <xsd:element minOccurs="0" nillable="true" type="xsd:integer" name="LiczbaWierszyDziennika" form="qualified"/>
                  <xsd:element minOccurs="0" nillable="true" type="xsd:double" name="SumaKwotOperacji" form="qualified"/>
                </xsd:sequence>
              </xsd:complexType>
            </xsd:element>
            <xsd:element minOccurs="0" maxOccurs="unbounded" nillable="true" name="KontoZapis" form="qualified">
              <xsd:complexType>
                <xsd:all>
                  <xsd:element minOccurs="0" nillable="true" type="xsd:integer" name="LpZapisu" form="qualified"/>
                  <xsd:element minOccurs="0" nillable="true" type="xsd:string" name="NrZapisu" form="qualified"/>
                  <xsd:element minOccurs="0" nillable="true" type="xsd:string" name="KodKontaWinien" form="qualified"/>
                  <xsd:element minOccurs="0" nillable="true" type="xsd:double" name="KwotaWinien" form="qualified"/>
                  <xsd:element minOccurs="0" nillable="true" type="xsd:integer" name="KwotaWinienWaluta" form="qualified"/>
                  <xsd:element minOccurs="0" nillable="true" type="xsd:string" name="KodWalutyWinien" form="qualified"/>
                  <xsd:element minOccurs="0" nillable="true" type="xsd:string" name="OpisZapisuWinien" form="qualified"/>
                  <xsd:element minOccurs="0" nillable="true" type="xsd:string" name="KodKontaMa" form="qualified"/>
                  <xsd:element minOccurs="0" nillable="true" type="xsd:double" name="KwotaMa" form="qualified"/>
                  <xsd:element minOccurs="0" nillable="true" type="xsd:integer" name="KwotaMaWaluta" form="qualified"/>
                  <xsd:element minOccurs="0" nillable="true" type="xsd:string" name="KodWalutyMa" form="qualified"/>
                  <xsd:element minOccurs="0" nillable="true" type="xsd:string" name="OpisZapisuMa" form="qualified"/>
                </xsd:all>
                <xsd:attribute name="typ" form="unqualified" type="xsd:string"/>
              </xsd:complexType>
            </xsd:element>
            <xsd:element minOccurs="0" nillable="true" name="KontoZapisCtrl" form="qualified">
              <xsd:complexType>
                <xsd:sequence minOccurs="0">
                  <xsd:element minOccurs="0" nillable="true" type="xsd:integer" name="LiczbaWierszyKontoZapisj" form="qualified"/>
                  <xsd:element minOccurs="0" nillable="true" type="xsd:double" name="SumaWinien" form="qualified"/>
                  <xsd:element minOccurs="0" nillable="true" type="xsd:double" name="SumaMa" form="qualified"/>
                </xsd:sequence>
              </xsd:complexType>
            </xsd:element>
          </xsd:sequence>
        </xsd:complexType>
      </xsd:element>
    </xsd:schema>
  </Schema>
  <Schema ID="Schema45" Namespace="http://crd.gov.pl/xml/schematy/dziedzinowe/mf/2016/01/25/eD/DefinicjeTypy/">
    <xsd:schema xmlns:xsd="http://www.w3.org/2001/XMLSchema" xmlns:ns0="http://crd.gov.pl/xml/schematy/dziedzinowe/mf/2016/01/25/eD/DefinicjeTypy/" xmlns="" targetNamespace="http://crd.gov.pl/xml/schematy/dziedzinowe/mf/2016/01/25/eD/DefinicjeTypy/">
      <xsd:element nillable="true" type="xsd:integer" name="NIP"/>
      <xsd:element nillable="true" type="xsd:string" name="PelnaNazwa"/>
      <xsd:element nillable="true" type="xsd:integer" name="REGON"/>
      <xsd:element nillable="true" type="xsd:string" name="KodKraju"/>
      <xsd:element nillable="true" type="xsd:string" name="Wojewodztwo"/>
      <xsd:element nillable="true" type="xsd:string" name="Powiat"/>
      <xsd:element nillable="true" type="xsd:string" name="Gmina"/>
      <xsd:element nillable="true" type="xsd:string" name="Ulica"/>
      <xsd:element nillable="true" type="xsd:integer" name="NrDomu"/>
      <xsd:element nillable="true" type="xsd:integer" name="NrLokalu"/>
      <xsd:element nillable="true" type="xsd:string" name="Miejscowosc"/>
      <xsd:element nillable="true" type="xsd:string" name="KodPocztowy"/>
      <xsd:element nillable="true" type="xsd:string" name="Poczta"/>
    </xsd:schema>
  </Schema>
  <Schema ID="Schema46" SchemaRef="Schema45" Namespace="http://jpk.mf.gov.pl/wzor/2016/03/09/03091/">
    <xsd:schema xmlns:xsd="http://www.w3.org/2001/XMLSchema" xmlns:ns0="http://jpk.mf.gov.pl/wzor/2016/03/09/03091/" xmlns:ns1="http://crd.gov.pl/xml/schematy/dziedzinowe/mf/2016/01/25/eD/DefinicjeTypy/" xmlns="" targetNamespace="http://jpk.mf.gov.pl/wzor/2016/03/09/03091/">
      <xsd:import namespace="http://crd.gov.pl/xml/schematy/dziedzinowe/mf/2016/01/25/eD/DefinicjeTypy/"/>
      <xsd:element nillable="true" name="JPK">
        <xsd:complexType>
          <xsd:sequence minOccurs="0">
            <xsd:element minOccurs="0" nillable="true" name="Naglowek" form="qualified">
              <xsd:complexType>
                <xsd:sequence minOccurs="0">
                  <xsd:element minOccurs="0" nillable="true" name="KodFormularza" form="qualified">
                    <xsd:complexType>
                      <xsd:simpleContent>
                        <xsd:extension base="xsd:string">
                          <xsd:attribute name="kodSystemowy" form="unqualified" type="xsd:string"/>
                          <xsd:attribute name="wersjaSchemy" form="unqualified" type="xsd:string"/>
                        </xsd:extension>
                      </xsd:simpleContent>
                    </xsd:complexType>
                  </xsd:element>
                  <xsd:element minOccurs="0" nillable="true" type="xsd:integer" name="WariantFormularza" form="qualified"/>
                  <xsd:element minOccurs="0" nillable="true" type="xsd:integer" name="CelZlozenia" form="qualified"/>
                  <xsd:element minOccurs="0" nillable="true" type="xsd:dateTime" name="DataWytworzeniaJPK" form="qualified"/>
                  <xsd:element minOccurs="0" nillable="true" type="xsd:date" name="DataOd" form="qualified"/>
                  <xsd:element minOccurs="0" nillable="true" type="xsd:date" name="DataDo" form="qualified"/>
                  <xsd:element minOccurs="0" nillable="true" type="xsd:string" name="DomyslnyKodWaluty" form="qualified"/>
                  <xsd:element minOccurs="0" nillable="true" type="xsd:integer" name="KodUrzedu" form="qualified"/>
                </xsd:sequence>
              </xsd:complexType>
            </xsd:element>
            <xsd:element minOccurs="0" nillable="true" name="Podmiot1" form="qualified">
              <xsd:complexType>
                <xsd:sequence minOccurs="0">
                  <xsd:element minOccurs="0" nillable="true" name="IdentyfikatorPodmiotu" form="qualified">
                    <xsd:complexType>
                      <xsd:sequence minOccurs="0">
                        <xsd:element minOccurs="0" ref="ns1:NIP"/>
                        <xsd:element minOccurs="0" ref="ns1:PelnaNazwa"/>
                        <xsd:element minOccurs="0" ref="ns1:REGON"/>
                      </xsd:sequence>
                    </xsd:complexType>
                  </xsd:element>
                  <xsd:element minOccurs="0" nillable="true" name="AdresPodmiotu" form="qualified">
                    <xsd:complexType>
                      <xsd:sequence minOccurs="0">
                        <xsd:element minOccurs="0" ref="ns1:KodKraju"/>
                        <xsd:element minOccurs="0" ref="ns1:Wojewodztwo"/>
                        <xsd:element minOccurs="0" ref="ns1:Powiat"/>
                        <xsd:element minOccurs="0" ref="ns1:Gmina"/>
                        <xsd:element minOccurs="0" ref="ns1:Ulica"/>
                        <xsd:element minOccurs="0" ref="ns1:NrDomu"/>
                        <xsd:element minOccurs="0" ref="ns1:NrLokalu"/>
                        <xsd:element minOccurs="0" ref="ns1:Miejscowosc"/>
                        <xsd:element minOccurs="0" ref="ns1:KodPocztowy"/>
                        <xsd:element minOccurs="0" ref="ns1:Poczta"/>
                      </xsd:sequence>
                    </xsd:complexType>
                  </xsd:element>
                </xsd:sequence>
              </xsd:complexType>
            </xsd:element>
            <xsd:element minOccurs="0" maxOccurs="unbounded" nillable="true" name="ZOiS" form="qualified">
              <xsd:complexType>
                <xsd:all>
                  <xsd:element minOccurs="0" nillable="true" type="xsd:string" name="KodKonta" form="qualified"/>
                  <xsd:element minOccurs="0" nillable="true" type="xsd:string" name="OpisKonta" form="qualified"/>
                  <xsd:element minOccurs="0" nillable="true" type="xsd:string" name="TypKonta" form="qualified"/>
                  <xsd:element minOccurs="0" nillable="true" type="xsd:integer" name="KodZespolu" form="qualified"/>
                  <xsd:element minOccurs="0" nillable="true" type="xsd:string" name="OpisZespolu" form="qualified"/>
                  <xsd:element minOccurs="0" nillable="true" type="xsd:integer" name="KodKategorii" form="qualified"/>
                  <xsd:element minOccurs="0" nillable="true" type="xsd:string" name="OpisKategorii" form="qualified"/>
                  <xsd:element minOccurs="0" nillable="true" type="xsd:integer" name="KodPodkategorii" form="qualified"/>
                  <xsd:element minOccurs="0" nillable="true" type="xsd:string" name="OpisPodkategorii" form="qualified"/>
                  <xsd:element minOccurs="0" nillable="true" type="xsd:double" name="BilansOtwarciaWinien" form="qualified"/>
                  <xsd:element minOccurs="0" nillable="true" type="xsd:double" name="BilansOtwarciaMa" form="qualified"/>
                  <xsd:element minOccurs="0" nillable="true" type="xsd:double" name="ObrotyWinien" form="qualified"/>
                  <xsd:element minOccurs="0" nillable="true" type="xsd:double" name="ObrotyMa" form="qualified"/>
                  <xsd:element minOccurs="0" nillable="true" type="xsd:double" name="ObrotyWinienNarast" form="qualified"/>
                  <xsd:element minOccurs="0" nillable="true" type="xsd:double" name="ObrotyMaNarast" form="qualified"/>
                  <xsd:element minOccurs="0" nillable="true" type="xsd:double" name="SaldoWinien" form="qualified"/>
                  <xsd:element minOccurs="0" nillable="true" type="xsd:double" name="SaldoMa" form="qualified"/>
                </xsd:all>
                <xsd:attribute name="typ" form="unqualified" type="xsd:string"/>
              </xsd:complexType>
            </xsd:element>
            <xsd:element minOccurs="0" nillable="true" name="Dziennik" form="qualified">
              <xsd:complexType>
                <xsd:sequence minOccurs="0">
                  <xsd:element minOccurs="0" nillable="true" type="xsd:integer" name="LpZapisuDziennika" form="qualified"/>
                  <xsd:element minOccurs="0" nillable="true" type="xsd:string" name="NrZapisuDziennika" form="qualified"/>
                  <xsd:element minOccurs="0" nillable="true" type="xsd:integer" name="OpisDziennika" form="qualified"/>
                  <xsd:element minOccurs="0" nillable="true" type="xsd:integer" name="NrDowoduKsiegowego" form="qualified"/>
                  <xsd:element minOccurs="0" nillable="true" type="xsd:string" name="RodzajDowodu" form="qualified"/>
                  <xsd:element minOccurs="0" nillable="true" type="xsd:date" name="DataOperacji" form="qualified"/>
                  <xsd:element minOccurs="0" nillable="true" type="xsd:date" name="DataDowodu" form="qualified"/>
                  <xsd:element minOccurs="0" nillable="true" type="xsd:date" name="DataKsiegowania" form="qualified"/>
                  <xsd:element minOccurs="0" nillable="true" type="xsd:string" name="KodOperatora" form="qualified"/>
                  <xsd:element minOccurs="0" nillable="true" type="xsd:string" name="OpisOperacji" form="qualified"/>
                  <xsd:element minOccurs="0" nillable="true" type="xsd:double" name="DziennikKwotaOperacji" form="qualified"/>
                </xsd:sequence>
                <xsd:attribute name="typ" form="unqualified" type="xsd:string"/>
              </xsd:complexType>
            </xsd:element>
            <xsd:element minOccurs="0" nillable="true" name="DziennikCtrl" form="qualified">
              <xsd:complexType>
                <xsd:sequence minOccurs="0">
                  <xsd:element minOccurs="0" nillable="true" type="xsd:integer" name="LiczbaWierszyDziennika" form="qualified"/>
                  <xsd:element minOccurs="0" nillable="true" type="xsd:double" name="SumaKwotOperacji" form="qualified"/>
                </xsd:sequence>
              </xsd:complexType>
            </xsd:element>
            <xsd:element minOccurs="0" maxOccurs="unbounded" nillable="true" name="KontoZapis" form="qualified">
              <xsd:complexType>
                <xsd:all>
                  <xsd:element minOccurs="0" nillable="true" type="xsd:integer" name="LpZapisu" form="qualified"/>
                  <xsd:element minOccurs="0" nillable="true" type="xsd:string" name="NrZapisu" form="qualified"/>
                  <xsd:element minOccurs="0" nillable="true" type="xsd:string" name="KodKontaWinien" form="qualified"/>
                  <xsd:element minOccurs="0" nillable="true" type="xsd:double" name="KwotaWinien" form="qualified"/>
                  <xsd:element minOccurs="0" nillable="true" type="xsd:integer" name="KwotaWinienWaluta" form="qualified"/>
                  <xsd:element minOccurs="0" nillable="true" type="xsd:string" name="KodWalutyWinien" form="qualified"/>
                  <xsd:element minOccurs="0" nillable="true" type="xsd:string" name="OpisZapisuWinien" form="qualified"/>
                  <xsd:element minOccurs="0" nillable="true" type="xsd:string" name="KodKontaMa" form="qualified"/>
                  <xsd:element minOccurs="0" nillable="true" type="xsd:double" name="KwotaMa" form="qualified"/>
                  <xsd:element minOccurs="0" nillable="true" type="xsd:integer" name="KwotaMaWaluta" form="qualified"/>
                  <xsd:element minOccurs="0" nillable="true" type="xsd:string" name="KodWalutyMa" form="qualified"/>
                  <xsd:element minOccurs="0" nillable="true" type="xsd:string" name="OpisZapisuMa" form="qualified"/>
                </xsd:all>
                <xsd:attribute name="typ" form="unqualified" type="xsd:string"/>
              </xsd:complexType>
            </xsd:element>
            <xsd:element minOccurs="0" nillable="true" name="KontoZapisCtrl" form="qualified">
              <xsd:complexType>
                <xsd:sequence minOccurs="0">
                  <xsd:element minOccurs="0" nillable="true" type="xsd:integer" name="LiczbaWierszyKontoZapisj" form="qualified"/>
                  <xsd:element minOccurs="0" nillable="true" type="xsd:double" name="SumaWinien" form="qualified"/>
                  <xsd:element minOccurs="0" nillable="true" type="xsd:double" name="SumaMa" form="qualified"/>
                </xsd:sequence>
              </xsd:complexType>
            </xsd:element>
          </xsd:sequence>
        </xsd:complexType>
      </xsd:element>
    </xsd:schema>
  </Schema>
  <Schema ID="Schema47" Namespace="http://crd.gov.pl/xml/schematy/dziedzinowe/mf/2016/01/25/eD/DefinicjeTypy/">
    <xsd:schema xmlns:xsd="http://www.w3.org/2001/XMLSchema" xmlns:ns0="http://crd.gov.pl/xml/schematy/dziedzinowe/mf/2016/01/25/eD/DefinicjeTypy/" xmlns="" targetNamespace="http://crd.gov.pl/xml/schematy/dziedzinowe/mf/2016/01/25/eD/DefinicjeTypy/">
      <xsd:element nillable="true" type="xsd:integer" name="NIP"/>
      <xsd:element nillable="true" type="xsd:string" name="PelnaNazwa"/>
      <xsd:element nillable="true" type="xsd:integer" name="REGON"/>
      <xsd:element nillable="true" type="xsd:string" name="KodKraju"/>
      <xsd:element nillable="true" type="xsd:string" name="Wojewodztwo"/>
      <xsd:element nillable="true" type="xsd:string" name="Powiat"/>
      <xsd:element nillable="true" type="xsd:string" name="Gmina"/>
      <xsd:element nillable="true" type="xsd:string" name="Ulica"/>
      <xsd:element nillable="true" type="xsd:integer" name="NrDomu"/>
      <xsd:element nillable="true" type="xsd:integer" name="NrLokalu"/>
      <xsd:element nillable="true" type="xsd:string" name="Miejscowosc"/>
      <xsd:element nillable="true" type="xsd:string" name="KodPocztowy"/>
      <xsd:element nillable="true" type="xsd:string" name="Poczta"/>
    </xsd:schema>
  </Schema>
  <Schema ID="Schema48" SchemaRef="Schema47" Namespace="http://jpk.mf.gov.pl/wzor/2016/03/09/03091/">
    <xsd:schema xmlns:xsd="http://www.w3.org/2001/XMLSchema" xmlns:ns0="http://jpk.mf.gov.pl/wzor/2016/03/09/03091/" xmlns:ns1="http://crd.gov.pl/xml/schematy/dziedzinowe/mf/2016/01/25/eD/DefinicjeTypy/" xmlns="" targetNamespace="http://jpk.mf.gov.pl/wzor/2016/03/09/03091/">
      <xsd:import namespace="http://crd.gov.pl/xml/schematy/dziedzinowe/mf/2016/01/25/eD/DefinicjeTypy/"/>
      <xsd:element nillable="true" name="JPK">
        <xsd:complexType>
          <xsd:sequence minOccurs="0">
            <xsd:element minOccurs="0" nillable="true" name="Naglowek" form="qualified">
              <xsd:complexType>
                <xsd:sequence minOccurs="0">
                  <xsd:element minOccurs="0" nillable="true" name="KodFormularza" form="qualified">
                    <xsd:complexType>
                      <xsd:simpleContent>
                        <xsd:extension base="xsd:string">
                          <xsd:attribute name="kodSystemowy" form="unqualified" type="xsd:string"/>
                          <xsd:attribute name="wersjaSchemy" form="unqualified" type="xsd:string"/>
                        </xsd:extension>
                      </xsd:simpleContent>
                    </xsd:complexType>
                  </xsd:element>
                  <xsd:element minOccurs="0" nillable="true" type="xsd:integer" name="WariantFormularza" form="qualified"/>
                  <xsd:element minOccurs="0" nillable="true" type="xsd:integer" name="CelZlozenia" form="qualified"/>
                  <xsd:element minOccurs="0" nillable="true" type="xsd:dateTime" name="DataWytworzeniaJPK" form="qualified"/>
                  <xsd:element minOccurs="0" nillable="true" type="xsd:date" name="DataOd" form="qualified"/>
                  <xsd:element minOccurs="0" nillable="true" type="xsd:date" name="DataDo" form="qualified"/>
                  <xsd:element minOccurs="0" nillable="true" type="xsd:string" name="DomyslnyKodWaluty" form="qualified"/>
                  <xsd:element minOccurs="0" nillable="true" type="xsd:integer" name="KodUrzedu" form="qualified"/>
                </xsd:sequence>
              </xsd:complexType>
            </xsd:element>
            <xsd:element minOccurs="0" nillable="true" name="Podmiot1" form="qualified">
              <xsd:complexType>
                <xsd:sequence minOccurs="0">
                  <xsd:element minOccurs="0" nillable="true" name="IdentyfikatorPodmiotu" form="qualified">
                    <xsd:complexType>
                      <xsd:sequence minOccurs="0">
                        <xsd:element minOccurs="0" ref="ns1:NIP"/>
                        <xsd:element minOccurs="0" ref="ns1:PelnaNazwa"/>
                        <xsd:element minOccurs="0" ref="ns1:REGON"/>
                      </xsd:sequence>
                    </xsd:complexType>
                  </xsd:element>
                  <xsd:element minOccurs="0" nillable="true" name="AdresPodmiotu" form="qualified">
                    <xsd:complexType>
                      <xsd:sequence minOccurs="0">
                        <xsd:element minOccurs="0" ref="ns1:KodKraju"/>
                        <xsd:element minOccurs="0" ref="ns1:Wojewodztwo"/>
                        <xsd:element minOccurs="0" ref="ns1:Powiat"/>
                        <xsd:element minOccurs="0" ref="ns1:Gmina"/>
                        <xsd:element minOccurs="0" ref="ns1:Ulica"/>
                        <xsd:element minOccurs="0" ref="ns1:NrDomu"/>
                        <xsd:element minOccurs="0" ref="ns1:NrLokalu"/>
                        <xsd:element minOccurs="0" ref="ns1:Miejscowosc"/>
                        <xsd:element minOccurs="0" ref="ns1:KodPocztowy"/>
                        <xsd:element minOccurs="0" ref="ns1:Poczta"/>
                      </xsd:sequence>
                    </xsd:complexType>
                  </xsd:element>
                </xsd:sequence>
              </xsd:complexType>
            </xsd:element>
            <xsd:element minOccurs="0" maxOccurs="unbounded" nillable="true" name="ZOiS" form="qualified">
              <xsd:complexType>
                <xsd:all>
                  <xsd:element minOccurs="0" nillable="true" type="xsd:string" name="KodKonta" form="qualified"/>
                  <xsd:element minOccurs="0" nillable="true" type="xsd:string" name="OpisKonta" form="qualified"/>
                  <xsd:element minOccurs="0" nillable="true" type="xsd:string" name="TypKonta" form="qualified"/>
                  <xsd:element minOccurs="0" nillable="true" type="xsd:integer" name="KodZespolu" form="qualified"/>
                  <xsd:element minOccurs="0" nillable="true" type="xsd:string" name="OpisZespolu" form="qualified"/>
                  <xsd:element minOccurs="0" nillable="true" type="xsd:integer" name="KodKategorii" form="qualified"/>
                  <xsd:element minOccurs="0" nillable="true" type="xsd:string" name="OpisKategorii" form="qualified"/>
                  <xsd:element minOccurs="0" nillable="true" type="xsd:integer" name="KodPodkategorii" form="qualified"/>
                  <xsd:element minOccurs="0" nillable="true" type="xsd:string" name="OpisPodkategorii" form="qualified"/>
                  <xsd:element minOccurs="0" nillable="true" type="xsd:double" name="BilansOtwarciaWinien" form="qualified"/>
                  <xsd:element minOccurs="0" nillable="true" type="xsd:double" name="BilansOtwarciaMa" form="qualified"/>
                  <xsd:element minOccurs="0" nillable="true" type="xsd:double" name="ObrotyWinien" form="qualified"/>
                  <xsd:element minOccurs="0" nillable="true" type="xsd:double" name="ObrotyMa" form="qualified"/>
                  <xsd:element minOccurs="0" nillable="true" type="xsd:double" name="ObrotyWinienNarast" form="qualified"/>
                  <xsd:element minOccurs="0" nillable="true" type="xsd:double" name="ObrotyMaNarast" form="qualified"/>
                  <xsd:element minOccurs="0" nillable="true" type="xsd:double" name="SaldoWinien" form="qualified"/>
                  <xsd:element minOccurs="0" nillable="true" type="xsd:double" name="SaldoMa" form="qualified"/>
                </xsd:all>
                <xsd:attribute name="typ" form="unqualified" type="xsd:string"/>
              </xsd:complexType>
            </xsd:element>
            <xsd:element minOccurs="0" nillable="true" name="Dziennik" form="qualified">
              <xsd:complexType>
                <xsd:sequence minOccurs="0">
                  <xsd:element minOccurs="0" nillable="true" type="xsd:integer" name="LpZapisuDziennika" form="qualified"/>
                  <xsd:element minOccurs="0" nillable="true" type="xsd:string" name="NrZapisuDziennika" form="qualified"/>
                  <xsd:element minOccurs="0" nillable="true" type="xsd:integer" name="OpisDziennika" form="qualified"/>
                  <xsd:element minOccurs="0" nillable="true" type="xsd:integer" name="NrDowoduKsiegowego" form="qualified"/>
                  <xsd:element minOccurs="0" nillable="true" type="xsd:string" name="RodzajDowodu" form="qualified"/>
                  <xsd:element minOccurs="0" nillable="true" type="xsd:date" name="DataOperacji" form="qualified"/>
                  <xsd:element minOccurs="0" nillable="true" type="xsd:date" name="DataDowodu" form="qualified"/>
                  <xsd:element minOccurs="0" nillable="true" type="xsd:date" name="DataKsiegowania" form="qualified"/>
                  <xsd:element minOccurs="0" nillable="true" type="xsd:string" name="KodOperatora" form="qualified"/>
                  <xsd:element minOccurs="0" nillable="true" type="xsd:string" name="OpisOperacji" form="qualified"/>
                  <xsd:element minOccurs="0" nillable="true" type="xsd:double" name="DziennikKwotaOperacji" form="qualified"/>
                </xsd:sequence>
                <xsd:attribute name="typ" form="unqualified" type="xsd:string"/>
              </xsd:complexType>
            </xsd:element>
            <xsd:element minOccurs="0" nillable="true" name="DziennikCtrl" form="qualified">
              <xsd:complexType>
                <xsd:sequence minOccurs="0">
                  <xsd:element minOccurs="0" nillable="true" type="xsd:integer" name="LiczbaWierszyDziennika" form="qualified"/>
                  <xsd:element minOccurs="0" nillable="true" type="xsd:double" name="SumaKwotOperacji" form="qualified"/>
                </xsd:sequence>
              </xsd:complexType>
            </xsd:element>
            <xsd:element minOccurs="0" maxOccurs="unbounded" nillable="true" name="KontoZapis" form="qualified">
              <xsd:complexType>
                <xsd:all>
                  <xsd:element minOccurs="0" nillable="true" type="xsd:integer" name="LpZapisu" form="qualified"/>
                  <xsd:element minOccurs="0" nillable="true" type="xsd:string" name="NrZapisu" form="qualified"/>
                  <xsd:element minOccurs="0" nillable="true" type="xsd:string" name="KodKontaWinien" form="qualified"/>
                  <xsd:element minOccurs="0" nillable="true" type="xsd:double" name="KwotaWinien" form="qualified"/>
                  <xsd:element minOccurs="0" nillable="true" type="xsd:integer" name="KwotaWinienWaluta" form="qualified"/>
                  <xsd:element minOccurs="0" nillable="true" type="xsd:string" name="KodWalutyWinien" form="qualified"/>
                  <xsd:element minOccurs="0" nillable="true" type="xsd:string" name="OpisZapisuWinien" form="qualified"/>
                  <xsd:element minOccurs="0" nillable="true" type="xsd:string" name="KodKontaMa" form="qualified"/>
                  <xsd:element minOccurs="0" nillable="true" type="xsd:double" name="KwotaMa" form="qualified"/>
                  <xsd:element minOccurs="0" nillable="true" type="xsd:integer" name="KwotaMaWaluta" form="qualified"/>
                  <xsd:element minOccurs="0" nillable="true" type="xsd:string" name="KodWalutyMa" form="qualified"/>
                  <xsd:element minOccurs="0" nillable="true" type="xsd:string" name="OpisZapisuMa" form="qualified"/>
                </xsd:all>
                <xsd:attribute name="typ" form="unqualified" type="xsd:string"/>
              </xsd:complexType>
            </xsd:element>
            <xsd:element minOccurs="0" nillable="true" name="KontoZapisCtrl" form="qualified">
              <xsd:complexType>
                <xsd:sequence minOccurs="0">
                  <xsd:element minOccurs="0" nillable="true" type="xsd:integer" name="LiczbaWierszyKontoZapisj" form="qualified"/>
                  <xsd:element minOccurs="0" nillable="true" type="xsd:double" name="SumaWinien" form="qualified"/>
                  <xsd:element minOccurs="0" nillable="true" type="xsd:double" name="SumaMa" form="qualified"/>
                </xsd:sequence>
              </xsd:complexType>
            </xsd:element>
          </xsd:sequence>
        </xsd:complexType>
      </xsd:element>
    </xsd:schema>
  </Schema>
  <Schema ID="Schema51" Namespace="http://crd.gov.pl/xml/schematy/dziedzinowe/mf/2016/01/25/eD/DefinicjeTypy/">
    <xsd:schema xmlns:xsd="http://www.w3.org/2001/XMLSchema" xmlns:ns0="http://crd.gov.pl/xml/schematy/dziedzinowe/mf/2016/01/25/eD/DefinicjeTypy/" xmlns="" targetNamespace="http://crd.gov.pl/xml/schematy/dziedzinowe/mf/2016/01/25/eD/DefinicjeTypy/">
      <xsd:element nillable="true" type="xsd:integer" name="NIP"/>
      <xsd:element nillable="true" type="xsd:string" name="PelnaNazwa"/>
      <xsd:element nillable="true" type="xsd:integer" name="REGON"/>
      <xsd:element nillable="true" type="xsd:string" name="KodKraju"/>
      <xsd:element nillable="true" type="xsd:string" name="Wojewodztwo"/>
      <xsd:element nillable="true" type="xsd:string" name="Powiat"/>
      <xsd:element nillable="true" type="xsd:string" name="Gmina"/>
      <xsd:element nillable="true" type="xsd:string" name="Ulica"/>
      <xsd:element nillable="true" type="xsd:integer" name="NrDomu"/>
      <xsd:element nillable="true" type="xsd:integer" name="NrLokalu"/>
      <xsd:element nillable="true" type="xsd:string" name="Miejscowosc"/>
      <xsd:element nillable="true" type="xsd:string" name="KodPocztowy"/>
      <xsd:element nillable="true" type="xsd:string" name="Poczta"/>
    </xsd:schema>
  </Schema>
  <Schema ID="Schema52" SchemaRef="Schema51" Namespace="http://jpk.mf.gov.pl/wzor/2016/03/09/03091/">
    <xsd:schema xmlns:xsd="http://www.w3.org/2001/XMLSchema" xmlns:ns0="http://jpk.mf.gov.pl/wzor/2016/03/09/03091/" xmlns:ns1="http://crd.gov.pl/xml/schematy/dziedzinowe/mf/2016/01/25/eD/DefinicjeTypy/" xmlns="" targetNamespace="http://jpk.mf.gov.pl/wzor/2016/03/09/03091/">
      <xsd:import namespace="http://crd.gov.pl/xml/schematy/dziedzinowe/mf/2016/01/25/eD/DefinicjeTypy/"/>
      <xsd:element nillable="true" name="JPK">
        <xsd:complexType>
          <xsd:sequence minOccurs="0">
            <xsd:element minOccurs="0" nillable="true" name="Naglowek" form="qualified">
              <xsd:complexType>
                <xsd:sequence minOccurs="0">
                  <xsd:element minOccurs="0" nillable="true" name="KodFormularza" form="qualified">
                    <xsd:complexType>
                      <xsd:simpleContent>
                        <xsd:extension base="xsd:string">
                          <xsd:attribute name="kodSystemowy" form="unqualified" type="xsd:string"/>
                          <xsd:attribute name="wersjaSchemy" form="unqualified" type="xsd:string"/>
                        </xsd:extension>
                      </xsd:simpleContent>
                    </xsd:complexType>
                  </xsd:element>
                  <xsd:element minOccurs="0" nillable="true" type="xsd:integer" name="WariantFormularza" form="qualified"/>
                  <xsd:element minOccurs="0" nillable="true" type="xsd:integer" name="CelZlozenia" form="qualified"/>
                  <xsd:element minOccurs="0" nillable="true" type="xsd:dateTime" name="DataWytworzeniaJPK" form="qualified"/>
                  <xsd:element minOccurs="0" nillable="true" type="xsd:date" name="DataOd" form="qualified"/>
                  <xsd:element minOccurs="0" nillable="true" type="xsd:date" name="DataDo" form="qualified"/>
                  <xsd:element minOccurs="0" nillable="true" type="xsd:string" name="DomyslnyKodWaluty" form="qualified"/>
                  <xsd:element minOccurs="0" nillable="true" type="xsd:integer" name="KodUrzedu" form="qualified"/>
                </xsd:sequence>
              </xsd:complexType>
            </xsd:element>
            <xsd:element minOccurs="0" nillable="true" name="Podmiot1" form="qualified">
              <xsd:complexType>
                <xsd:sequence minOccurs="0">
                  <xsd:element minOccurs="0" nillable="true" name="IdentyfikatorPodmiotu" form="qualified">
                    <xsd:complexType>
                      <xsd:sequence minOccurs="0">
                        <xsd:element minOccurs="0" ref="ns1:NIP"/>
                        <xsd:element minOccurs="0" ref="ns1:PelnaNazwa"/>
                        <xsd:element minOccurs="0" ref="ns1:REGON"/>
                      </xsd:sequence>
                    </xsd:complexType>
                  </xsd:element>
                  <xsd:element minOccurs="0" nillable="true" name="AdresPodmiotu" form="qualified">
                    <xsd:complexType>
                      <xsd:sequence minOccurs="0">
                        <xsd:element minOccurs="0" ref="ns1:KodKraju"/>
                        <xsd:element minOccurs="0" ref="ns1:Wojewodztwo"/>
                        <xsd:element minOccurs="0" ref="ns1:Powiat"/>
                        <xsd:element minOccurs="0" ref="ns1:Gmina"/>
                        <xsd:element minOccurs="0" ref="ns1:Ulica"/>
                        <xsd:element minOccurs="0" ref="ns1:NrDomu"/>
                        <xsd:element minOccurs="0" ref="ns1:NrLokalu"/>
                        <xsd:element minOccurs="0" ref="ns1:Miejscowosc"/>
                        <xsd:element minOccurs="0" ref="ns1:KodPocztowy"/>
                        <xsd:element minOccurs="0" ref="ns1:Poczta"/>
                      </xsd:sequence>
                    </xsd:complexType>
                  </xsd:element>
                </xsd:sequence>
              </xsd:complexType>
            </xsd:element>
            <xsd:element minOccurs="0" maxOccurs="unbounded" nillable="true" name="ZOiS" form="qualified">
              <xsd:complexType>
                <xsd:all>
                  <xsd:element minOccurs="0" nillable="true" type="xsd:string" name="KodKonta" form="qualified"/>
                  <xsd:element minOccurs="0" nillable="true" type="xsd:string" name="OpisKonta" form="qualified"/>
                  <xsd:element minOccurs="0" nillable="true" type="xsd:string" name="TypKonta" form="qualified"/>
                  <xsd:element minOccurs="0" nillable="true" type="xsd:integer" name="KodZespolu" form="qualified"/>
                  <xsd:element minOccurs="0" nillable="true" type="xsd:string" name="OpisZespolu" form="qualified"/>
                  <xsd:element minOccurs="0" nillable="true" type="xsd:integer" name="KodKategorii" form="qualified"/>
                  <xsd:element minOccurs="0" nillable="true" type="xsd:string" name="OpisKategorii" form="qualified"/>
                  <xsd:element minOccurs="0" nillable="true" type="xsd:integer" name="KodPodkategorii" form="qualified"/>
                  <xsd:element minOccurs="0" nillable="true" type="xsd:string" name="OpisPodkategorii" form="qualified"/>
                  <xsd:element minOccurs="0" nillable="true" type="xsd:double" name="BilansOtwarciaWinien" form="qualified"/>
                  <xsd:element minOccurs="0" nillable="true" type="xsd:double" name="BilansOtwarciaMa" form="qualified"/>
                  <xsd:element minOccurs="0" nillable="true" type="xsd:double" name="ObrotyWinien" form="qualified"/>
                  <xsd:element minOccurs="0" nillable="true" type="xsd:double" name="ObrotyMa" form="qualified"/>
                  <xsd:element minOccurs="0" nillable="true" type="xsd:double" name="ObrotyWinienNarast" form="qualified"/>
                  <xsd:element minOccurs="0" nillable="true" type="xsd:double" name="ObrotyMaNarast" form="qualified"/>
                  <xsd:element minOccurs="0" nillable="true" type="xsd:double" name="SaldoWinien" form="qualified"/>
                  <xsd:element minOccurs="0" nillable="true" type="xsd:double" name="SaldoMa" form="qualified"/>
                </xsd:all>
                <xsd:attribute name="typ" form="unqualified" type="xsd:string"/>
              </xsd:complexType>
            </xsd:element>
            <xsd:element minOccurs="0" nillable="true" name="Dziennik" form="qualified">
              <xsd:complexType>
                <xsd:sequence minOccurs="0">
                  <xsd:element minOccurs="0" nillable="true" type="xsd:integer" name="LpZapisuDziennika" form="qualified"/>
                  <xsd:element minOccurs="0" nillable="true" type="xsd:string" name="NrZapisuDziennika" form="qualified"/>
                  <xsd:element minOccurs="0" nillable="true" type="xsd:integer" name="OpisDziennika" form="qualified"/>
                  <xsd:element minOccurs="0" nillable="true" type="xsd:integer" name="NrDowoduKsiegowego" form="qualified"/>
                  <xsd:element minOccurs="0" nillable="true" type="xsd:string" name="RodzajDowodu" form="qualified"/>
                  <xsd:element minOccurs="0" nillable="true" type="xsd:date" name="DataOperacji" form="qualified"/>
                  <xsd:element minOccurs="0" nillable="true" type="xsd:date" name="DataDowodu" form="qualified"/>
                  <xsd:element minOccurs="0" nillable="true" type="xsd:date" name="DataKsiegowania" form="qualified"/>
                  <xsd:element minOccurs="0" nillable="true" type="xsd:string" name="KodOperatora" form="qualified"/>
                  <xsd:element minOccurs="0" nillable="true" type="xsd:string" name="OpisOperacji" form="qualified"/>
                  <xsd:element minOccurs="0" nillable="true" type="xsd:double" name="DziennikKwotaOperacji" form="qualified"/>
                </xsd:sequence>
                <xsd:attribute name="typ" form="unqualified" type="xsd:string"/>
              </xsd:complexType>
            </xsd:element>
            <xsd:element minOccurs="0" nillable="true" name="DziennikCtrl" form="qualified">
              <xsd:complexType>
                <xsd:sequence minOccurs="0">
                  <xsd:element minOccurs="0" nillable="true" type="xsd:integer" name="LiczbaWierszyDziennika" form="qualified"/>
                  <xsd:element minOccurs="0" nillable="true" type="xsd:double" name="SumaKwotOperacji" form="qualified"/>
                </xsd:sequence>
              </xsd:complexType>
            </xsd:element>
            <xsd:element minOccurs="0" maxOccurs="unbounded" nillable="true" name="KontoZapis" form="qualified">
              <xsd:complexType>
                <xsd:all>
                  <xsd:element minOccurs="0" nillable="true" type="xsd:integer" name="LpZapisu" form="qualified"/>
                  <xsd:element minOccurs="0" nillable="true" type="xsd:string" name="NrZapisu" form="qualified"/>
                  <xsd:element minOccurs="0" nillable="true" type="xsd:string" name="KodKontaWinien" form="qualified"/>
                  <xsd:element minOccurs="0" nillable="true" type="xsd:double" name="KwotaWinien" form="qualified"/>
                  <xsd:element minOccurs="0" nillable="true" type="xsd:integer" name="KwotaWinienWaluta" form="qualified"/>
                  <xsd:element minOccurs="0" nillable="true" type="xsd:string" name="KodWalutyWinien" form="qualified"/>
                  <xsd:element minOccurs="0" nillable="true" type="xsd:string" name="OpisZapisuWinien" form="qualified"/>
                  <xsd:element minOccurs="0" nillable="true" type="xsd:string" name="KodKontaMa" form="qualified"/>
                  <xsd:element minOccurs="0" nillable="true" type="xsd:double" name="KwotaMa" form="qualified"/>
                  <xsd:element minOccurs="0" nillable="true" type="xsd:integer" name="KwotaMaWaluta" form="qualified"/>
                  <xsd:element minOccurs="0" nillable="true" type="xsd:string" name="KodWalutyMa" form="qualified"/>
                  <xsd:element minOccurs="0" nillable="true" type="xsd:string" name="OpisZapisuMa" form="qualified"/>
                </xsd:all>
                <xsd:attribute name="typ" form="unqualified" type="xsd:string"/>
              </xsd:complexType>
            </xsd:element>
            <xsd:element minOccurs="0" nillable="true" name="KontoZapisCtrl" form="qualified">
              <xsd:complexType>
                <xsd:sequence minOccurs="0">
                  <xsd:element minOccurs="0" nillable="true" type="xsd:integer" name="LiczbaWierszyKontoZapisj" form="qualified"/>
                  <xsd:element minOccurs="0" nillable="true" type="xsd:double" name="SumaWinien" form="qualified"/>
                  <xsd:element minOccurs="0" nillable="true" type="xsd:double" name="SumaMa" form="qualified"/>
                </xsd:sequence>
              </xsd:complexType>
            </xsd:element>
          </xsd:sequence>
        </xsd:complexType>
      </xsd:element>
    </xsd:schema>
  </Schema>
  <Map ID="14" Name="JPK_mapa13" RootElement="JPK" SchemaID="Schema28" ShowImportExportValidationErrors="false" AutoFit="true" Append="false" PreserveSortAFLayout="true" PreserveFormat="true">
    <DataBinding FileBinding="true" ConnectionID="16" DataBindingLoadMode="1"/>
  </Map>
  <Map ID="15" Name="JPK_mapa14" RootElement="JPK" SchemaID="Schema30" ShowImportExportValidationErrors="false" AutoFit="true" Append="false" PreserveSortAFLayout="true" PreserveFormat="true">
    <DataBinding FileBinding="true" ConnectionID="17" DataBindingLoadMode="1"/>
  </Map>
  <Map ID="16" Name="JPK_mapa15" RootElement="JPK" SchemaID="Schema32" ShowImportExportValidationErrors="false" AutoFit="true" Append="false" PreserveSortAFLayout="true" PreserveFormat="true">
    <DataBinding FileBinding="true" ConnectionID="21" DataBindingLoadMode="1"/>
  </Map>
  <Map ID="17" Name="JPK_mapa16" RootElement="JPK" SchemaID="Schema34" ShowImportExportValidationErrors="false" AutoFit="true" Append="false" PreserveSortAFLayout="true" PreserveFormat="true">
    <DataBinding FileBinding="true" ConnectionID="22" DataBindingLoadMode="1"/>
  </Map>
  <Map ID="18" Name="JPK_mapa17" RootElement="JPK" SchemaID="Schema36" ShowImportExportValidationErrors="false" AutoFit="true" Append="false" PreserveSortAFLayout="true" PreserveFormat="true">
    <DataBinding FileBinding="true" ConnectionID="23" DataBindingLoadMode="1"/>
  </Map>
  <Map ID="19" Name="JPK_mapa18" RootElement="JPK" SchemaID="Schema38" ShowImportExportValidationErrors="false" AutoFit="true" Append="false" PreserveSortAFLayout="true" PreserveFormat="true">
    <DataBinding FileBinding="true" ConnectionID="24" DataBindingLoadMode="1"/>
  </Map>
  <Map ID="20" Name="JPK_mapa19" RootElement="JPK" SchemaID="Schema40" ShowImportExportValidationErrors="false" AutoFit="true" Append="false" PreserveSortAFLayout="true" PreserveFormat="true">
    <DataBinding FileBinding="true" ConnectionID="25" DataBindingLoadMode="1"/>
  </Map>
  <Map ID="21" Name="JPK_mapa20" RootElement="JPK" SchemaID="Schema42" ShowImportExportValidationErrors="false" AutoFit="true" Append="false" PreserveSortAFLayout="true" PreserveFormat="true">
    <DataBinding FileBinding="true" ConnectionID="26" DataBindingLoadMode="1"/>
  </Map>
  <Map ID="22" Name="JPK_mapa21" RootElement="JPK" SchemaID="Schema44" ShowImportExportValidationErrors="false" AutoFit="true" Append="false" PreserveSortAFLayout="true" PreserveFormat="true">
    <DataBinding FileBinding="true" ConnectionID="27" DataBindingLoadMode="1"/>
  </Map>
  <Map ID="23" Name="JPK_mapa22" RootElement="JPK" SchemaID="Schema46" ShowImportExportValidationErrors="false" AutoFit="true" Append="false" PreserveSortAFLayout="true" PreserveFormat="true">
    <DataBinding FileBinding="true" ConnectionID="28" DataBindingLoadMode="1"/>
  </Map>
  <Map ID="24" Name="JPK_mapa23" RootElement="JPK" SchemaID="Schema48" ShowImportExportValidationErrors="false" AutoFit="true" Append="false" PreserveSortAFLayout="true" PreserveFormat="true">
    <DataBinding FileBinding="true" ConnectionID="18" DataBindingLoadMode="1"/>
  </Map>
  <Map ID="26" Name="JPK_mapa25" RootElement="JPK" SchemaID="Schema52" ShowImportExportValidationErrors="false" AutoFit="true" Append="false" PreserveSortAFLayout="true" PreserveFormat="true">
    <DataBinding FileBinding="true" ConnectionID="20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20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14" name="Tabela14" displayName="Tabela14" ref="A1:BS39" tableType="xml" totalsRowShown="0" connectionId="16">
  <autoFilter ref="A1:BS39"/>
  <tableColumns count="71">
    <tableColumn id="1" uniqueName="ns1:KodFormularza" name="ns1:KodFormularza">
      <xmlColumnPr mapId="14" xpath="/ns1:JPK/ns1:Naglowek/ns1:KodFormularza" xmlDataType="string"/>
    </tableColumn>
    <tableColumn id="2" uniqueName="kodSystemowy" name="kodSystemowy">
      <xmlColumnPr mapId="14" xpath="/ns1:JPK/ns1:Naglowek/ns1:KodFormularza/@kodSystemowy" xmlDataType="string"/>
    </tableColumn>
    <tableColumn id="3" uniqueName="wersjaSchemy" name="wersjaSchemy">
      <xmlColumnPr mapId="14" xpath="/ns1:JPK/ns1:Naglowek/ns1:KodFormularza/@wersjaSchemy" xmlDataType="string"/>
    </tableColumn>
    <tableColumn id="4" uniqueName="ns1:WariantFormularza" name="ns1:WariantFormularza">
      <xmlColumnPr mapId="14" xpath="/ns1:JPK/ns1:Naglowek/ns1:WariantFormularza" xmlDataType="integer"/>
    </tableColumn>
    <tableColumn id="5" uniqueName="ns1:CelZlozenia" name="ns1:CelZlozenia">
      <xmlColumnPr mapId="14" xpath="/ns1:JPK/ns1:Naglowek/ns1:CelZlozenia" xmlDataType="integer"/>
    </tableColumn>
    <tableColumn id="6" uniqueName="ns1:DataWytworzeniaJPK" name="ns1:DataWytworzeniaJPK">
      <xmlColumnPr mapId="14" xpath="/ns1:JPK/ns1:Naglowek/ns1:DataWytworzeniaJPK" xmlDataType="dateTime"/>
    </tableColumn>
    <tableColumn id="7" uniqueName="ns1:DataOd" name="ns1:DataOd">
      <xmlColumnPr mapId="14" xpath="/ns1:JPK/ns1:Naglowek/ns1:DataOd" xmlDataType="date"/>
    </tableColumn>
    <tableColumn id="8" uniqueName="ns1:DataDo" name="ns1:DataDo">
      <xmlColumnPr mapId="14" xpath="/ns1:JPK/ns1:Naglowek/ns1:DataDo" xmlDataType="date"/>
    </tableColumn>
    <tableColumn id="9" uniqueName="ns1:DomyslnyKodWaluty" name="ns1:DomyslnyKodWaluty">
      <xmlColumnPr mapId="14" xpath="/ns1:JPK/ns1:Naglowek/ns1:DomyslnyKodWaluty" xmlDataType="string"/>
    </tableColumn>
    <tableColumn id="10" uniqueName="ns1:KodUrzedu" name="ns1:KodUrzedu">
      <xmlColumnPr mapId="14" xpath="/ns1:JPK/ns1:Naglowek/ns1:KodUrzedu" xmlDataType="integer"/>
    </tableColumn>
    <tableColumn id="11" uniqueName="ns2:NIP" name="ns2:NIP">
      <xmlColumnPr mapId="14" xpath="/ns1:JPK/ns1:Podmiot1/ns1:IdentyfikatorPodmiotu/ns2:NIP" xmlDataType="integer"/>
    </tableColumn>
    <tableColumn id="12" uniqueName="ns2:PelnaNazwa" name="ns2:PelnaNazwa">
      <xmlColumnPr mapId="14" xpath="/ns1:JPK/ns1:Podmiot1/ns1:IdentyfikatorPodmiotu/ns2:PelnaNazwa" xmlDataType="string"/>
    </tableColumn>
    <tableColumn id="13" uniqueName="ns2:REGON" name="ns2:REGON">
      <xmlColumnPr mapId="14" xpath="/ns1:JPK/ns1:Podmiot1/ns1:IdentyfikatorPodmiotu/ns2:REGON" xmlDataType="integer"/>
    </tableColumn>
    <tableColumn id="14" uniqueName="ns2:KodKraju" name="ns2:KodKraju">
      <xmlColumnPr mapId="14" xpath="/ns1:JPK/ns1:Podmiot1/ns1:AdresPodmiotu/ns2:KodKraju" xmlDataType="string"/>
    </tableColumn>
    <tableColumn id="15" uniqueName="ns2:Wojewodztwo" name="ns2:Wojewodztwo">
      <xmlColumnPr mapId="14" xpath="/ns1:JPK/ns1:Podmiot1/ns1:AdresPodmiotu/ns2:Wojewodztwo" xmlDataType="string"/>
    </tableColumn>
    <tableColumn id="16" uniqueName="ns2:Powiat" name="ns2:Powiat">
      <xmlColumnPr mapId="14" xpath="/ns1:JPK/ns1:Podmiot1/ns1:AdresPodmiotu/ns2:Powiat" xmlDataType="string"/>
    </tableColumn>
    <tableColumn id="17" uniqueName="ns2:Gmina" name="ns2:Gmina">
      <xmlColumnPr mapId="14" xpath="/ns1:JPK/ns1:Podmiot1/ns1:AdresPodmiotu/ns2:Gmina" xmlDataType="string"/>
    </tableColumn>
    <tableColumn id="18" uniqueName="ns2:Ulica" name="ns2:Ulica">
      <xmlColumnPr mapId="14" xpath="/ns1:JPK/ns1:Podmiot1/ns1:AdresPodmiotu/ns2:Ulica" xmlDataType="string"/>
    </tableColumn>
    <tableColumn id="19" uniqueName="ns2:NrDomu" name="ns2:NrDomu">
      <xmlColumnPr mapId="14" xpath="/ns1:JPK/ns1:Podmiot1/ns1:AdresPodmiotu/ns2:NrDomu" xmlDataType="integer"/>
    </tableColumn>
    <tableColumn id="20" uniqueName="ns2:NrLokalu" name="ns2:NrLokalu">
      <xmlColumnPr mapId="14" xpath="/ns1:JPK/ns1:Podmiot1/ns1:AdresPodmiotu/ns2:NrLokalu" xmlDataType="integer"/>
    </tableColumn>
    <tableColumn id="21" uniqueName="ns2:Miejscowosc" name="ns2:Miejscowosc">
      <xmlColumnPr mapId="14" xpath="/ns1:JPK/ns1:Podmiot1/ns1:AdresPodmiotu/ns2:Miejscowosc" xmlDataType="string"/>
    </tableColumn>
    <tableColumn id="22" uniqueName="ns2:KodPocztowy" name="ns2:KodPocztowy">
      <xmlColumnPr mapId="14" xpath="/ns1:JPK/ns1:Podmiot1/ns1:AdresPodmiotu/ns2:KodPocztowy" xmlDataType="string"/>
    </tableColumn>
    <tableColumn id="23" uniqueName="ns2:Poczta" name="ns2:Poczta">
      <xmlColumnPr mapId="14" xpath="/ns1:JPK/ns1:Podmiot1/ns1:AdresPodmiotu/ns2:Poczta" xmlDataType="string"/>
    </tableColumn>
    <tableColumn id="24" uniqueName="typ" name="typ">
      <xmlColumnPr mapId="14" xpath="/ns1:JPK/ns1:ZOiS/@typ" xmlDataType="string"/>
    </tableColumn>
    <tableColumn id="25" uniqueName="ns1:KodKonta" name="ns1:KodKonta">
      <xmlColumnPr mapId="14" xpath="/ns1:JPK/ns1:ZOiS/ns1:KodKonta" xmlDataType="string"/>
    </tableColumn>
    <tableColumn id="26" uniqueName="ns1:OpisKonta" name="ns1:OpisKonta">
      <xmlColumnPr mapId="14" xpath="/ns1:JPK/ns1:ZOiS/ns1:OpisKonta" xmlDataType="string"/>
    </tableColumn>
    <tableColumn id="27" uniqueName="ns1:TypKonta" name="ns1:TypKonta">
      <xmlColumnPr mapId="14" xpath="/ns1:JPK/ns1:ZOiS/ns1:TypKonta" xmlDataType="string"/>
    </tableColumn>
    <tableColumn id="28" uniqueName="ns1:KodZespolu" name="ns1:KodZespolu">
      <xmlColumnPr mapId="14" xpath="/ns1:JPK/ns1:ZOiS/ns1:KodZespolu" xmlDataType="integer"/>
    </tableColumn>
    <tableColumn id="29" uniqueName="ns1:OpisZespolu" name="ns1:OpisZespolu">
      <xmlColumnPr mapId="14" xpath="/ns1:JPK/ns1:ZOiS/ns1:OpisZespolu" xmlDataType="string"/>
    </tableColumn>
    <tableColumn id="30" uniqueName="ns1:KodKategorii" name="ns1:KodKategorii">
      <xmlColumnPr mapId="14" xpath="/ns1:JPK/ns1:ZOiS/ns1:KodKategorii" xmlDataType="integer"/>
    </tableColumn>
    <tableColumn id="31" uniqueName="ns1:OpisKategorii" name="ns1:OpisKategorii">
      <xmlColumnPr mapId="14" xpath="/ns1:JPK/ns1:ZOiS/ns1:OpisKategorii" xmlDataType="string"/>
    </tableColumn>
    <tableColumn id="32" uniqueName="ns1:KodPodkategorii" name="ns1:KodPodkategorii">
      <xmlColumnPr mapId="14" xpath="/ns1:JPK/ns1:ZOiS/ns1:KodPodkategorii" xmlDataType="integer"/>
    </tableColumn>
    <tableColumn id="33" uniqueName="ns1:OpisPodkategorii" name="ns1:OpisPodkategorii">
      <xmlColumnPr mapId="14" xpath="/ns1:JPK/ns1:ZOiS/ns1:OpisPodkategorii" xmlDataType="string"/>
    </tableColumn>
    <tableColumn id="34" uniqueName="ns1:BilansOtwarciaWinien" name="ns1:BilansOtwarciaWinien">
      <xmlColumnPr mapId="14" xpath="/ns1:JPK/ns1:ZOiS/ns1:BilansOtwarciaWinien" xmlDataType="double"/>
    </tableColumn>
    <tableColumn id="35" uniqueName="ns1:BilansOtwarciaMa" name="ns1:BilansOtwarciaMa">
      <xmlColumnPr mapId="14" xpath="/ns1:JPK/ns1:ZOiS/ns1:BilansOtwarciaMa" xmlDataType="double"/>
    </tableColumn>
    <tableColumn id="36" uniqueName="ns1:ObrotyWinien" name="ns1:ObrotyWinien">
      <xmlColumnPr mapId="14" xpath="/ns1:JPK/ns1:ZOiS/ns1:ObrotyWinien" xmlDataType="double"/>
    </tableColumn>
    <tableColumn id="37" uniqueName="ns1:ObrotyMa" name="ns1:ObrotyMa">
      <xmlColumnPr mapId="14" xpath="/ns1:JPK/ns1:ZOiS/ns1:ObrotyMa" xmlDataType="double"/>
    </tableColumn>
    <tableColumn id="38" uniqueName="ns1:ObrotyWinienNarast" name="ns1:ObrotyWinienNarast">
      <xmlColumnPr mapId="14" xpath="/ns1:JPK/ns1:ZOiS/ns1:ObrotyWinienNarast" xmlDataType="double"/>
    </tableColumn>
    <tableColumn id="39" uniqueName="ns1:ObrotyMaNarast" name="ns1:ObrotyMaNarast">
      <xmlColumnPr mapId="14" xpath="/ns1:JPK/ns1:ZOiS/ns1:ObrotyMaNarast" xmlDataType="double"/>
    </tableColumn>
    <tableColumn id="40" uniqueName="ns1:SaldoWinien" name="ns1:SaldoWinien">
      <xmlColumnPr mapId="14" xpath="/ns1:JPK/ns1:ZOiS/ns1:SaldoWinien" xmlDataType="double"/>
    </tableColumn>
    <tableColumn id="41" uniqueName="ns1:SaldoMa" name="ns1:SaldoMa">
      <xmlColumnPr mapId="14" xpath="/ns1:JPK/ns1:ZOiS/ns1:SaldoMa" xmlDataType="double"/>
    </tableColumn>
    <tableColumn id="42" uniqueName="typ" name="typ2">
      <xmlColumnPr mapId="14" xpath="/ns1:JPK/ns1:Dziennik/@typ" xmlDataType="string"/>
    </tableColumn>
    <tableColumn id="43" uniqueName="ns1:LpZapisuDziennika" name="ns1:LpZapisuDziennika">
      <xmlColumnPr mapId="14" xpath="/ns1:JPK/ns1:Dziennik/ns1:LpZapisuDziennika" xmlDataType="integer"/>
    </tableColumn>
    <tableColumn id="44" uniqueName="ns1:NrZapisuDziennika" name="ns1:NrZapisuDziennika">
      <xmlColumnPr mapId="14" xpath="/ns1:JPK/ns1:Dziennik/ns1:NrZapisuDziennika" xmlDataType="string"/>
    </tableColumn>
    <tableColumn id="45" uniqueName="ns1:OpisDziennika" name="ns1:OpisDziennika">
      <xmlColumnPr mapId="14" xpath="/ns1:JPK/ns1:Dziennik/ns1:OpisDziennika" xmlDataType="integer"/>
    </tableColumn>
    <tableColumn id="46" uniqueName="ns1:NrDowoduKsiegowego" name="ns1:NrDowoduKsiegowego">
      <xmlColumnPr mapId="14" xpath="/ns1:JPK/ns1:Dziennik/ns1:NrDowoduKsiegowego" xmlDataType="integer"/>
    </tableColumn>
    <tableColumn id="47" uniqueName="ns1:RodzajDowodu" name="ns1:RodzajDowodu">
      <xmlColumnPr mapId="14" xpath="/ns1:JPK/ns1:Dziennik/ns1:RodzajDowodu" xmlDataType="string"/>
    </tableColumn>
    <tableColumn id="48" uniqueName="ns1:DataOperacji" name="ns1:DataOperacji">
      <xmlColumnPr mapId="14" xpath="/ns1:JPK/ns1:Dziennik/ns1:DataOperacji" xmlDataType="date"/>
    </tableColumn>
    <tableColumn id="49" uniqueName="ns1:DataDowodu" name="ns1:DataDowodu">
      <xmlColumnPr mapId="14" xpath="/ns1:JPK/ns1:Dziennik/ns1:DataDowodu" xmlDataType="date"/>
    </tableColumn>
    <tableColumn id="50" uniqueName="ns1:DataKsiegowania" name="ns1:DataKsiegowania">
      <xmlColumnPr mapId="14" xpath="/ns1:JPK/ns1:Dziennik/ns1:DataKsiegowania" xmlDataType="date"/>
    </tableColumn>
    <tableColumn id="51" uniqueName="ns1:KodOperatora" name="ns1:KodOperatora">
      <xmlColumnPr mapId="14" xpath="/ns1:JPK/ns1:Dziennik/ns1:KodOperatora" xmlDataType="string"/>
    </tableColumn>
    <tableColumn id="52" uniqueName="ns1:OpisOperacji" name="ns1:OpisOperacji">
      <xmlColumnPr mapId="14" xpath="/ns1:JPK/ns1:Dziennik/ns1:OpisOperacji" xmlDataType="string"/>
    </tableColumn>
    <tableColumn id="53" uniqueName="ns1:DziennikKwotaOperacji" name="ns1:DziennikKwotaOperacji">
      <xmlColumnPr mapId="14" xpath="/ns1:JPK/ns1:Dziennik/ns1:DziennikKwotaOperacji" xmlDataType="double"/>
    </tableColumn>
    <tableColumn id="54" uniqueName="ns1:LiczbaWierszyDziennika" name="ns1:LiczbaWierszyDziennika">
      <xmlColumnPr mapId="14" xpath="/ns1:JPK/ns1:DziennikCtrl/ns1:LiczbaWierszyDziennika" xmlDataType="integer"/>
    </tableColumn>
    <tableColumn id="55" uniqueName="ns1:SumaKwotOperacji" name="ns1:SumaKwotOperacji">
      <xmlColumnPr mapId="14" xpath="/ns1:JPK/ns1:DziennikCtrl/ns1:SumaKwotOperacji" xmlDataType="double"/>
    </tableColumn>
    <tableColumn id="56" uniqueName="typ" name="typ3">
      <xmlColumnPr mapId="14" xpath="/ns1:JPK/ns1:KontoZapis/@typ" xmlDataType="string"/>
    </tableColumn>
    <tableColumn id="57" uniqueName="ns1:LpZapisu" name="ns1:LpZapisu">
      <xmlColumnPr mapId="14" xpath="/ns1:JPK/ns1:KontoZapis/ns1:LpZapisu" xmlDataType="integer"/>
    </tableColumn>
    <tableColumn id="58" uniqueName="ns1:NrZapisu" name="ns1:NrZapisu">
      <xmlColumnPr mapId="14" xpath="/ns1:JPK/ns1:KontoZapis/ns1:NrZapisu" xmlDataType="string"/>
    </tableColumn>
    <tableColumn id="59" uniqueName="ns1:KodKontaWinien" name="ns1:KodKontaWinien">
      <xmlColumnPr mapId="14" xpath="/ns1:JPK/ns1:KontoZapis/ns1:KodKontaWinien" xmlDataType="string"/>
    </tableColumn>
    <tableColumn id="60" uniqueName="ns1:KwotaWinien" name="ns1:KwotaWinien">
      <xmlColumnPr mapId="14" xpath="/ns1:JPK/ns1:KontoZapis/ns1:KwotaWinien" xmlDataType="double"/>
    </tableColumn>
    <tableColumn id="61" uniqueName="ns1:KwotaWinienWaluta" name="ns1:KwotaWinienWaluta">
      <xmlColumnPr mapId="14" xpath="/ns1:JPK/ns1:KontoZapis/ns1:KwotaWinienWaluta" xmlDataType="integer"/>
    </tableColumn>
    <tableColumn id="62" uniqueName="ns1:KodWalutyWinien" name="ns1:KodWalutyWinien">
      <xmlColumnPr mapId="14" xpath="/ns1:JPK/ns1:KontoZapis/ns1:KodWalutyWinien" xmlDataType="string"/>
    </tableColumn>
    <tableColumn id="63" uniqueName="ns1:OpisZapisuWinien" name="ns1:OpisZapisuWinien">
      <xmlColumnPr mapId="14" xpath="/ns1:JPK/ns1:KontoZapis/ns1:OpisZapisuWinien" xmlDataType="string"/>
    </tableColumn>
    <tableColumn id="64" uniqueName="ns1:KodKontaMa" name="ns1:KodKontaMa">
      <xmlColumnPr mapId="14" xpath="/ns1:JPK/ns1:KontoZapis/ns1:KodKontaMa" xmlDataType="string"/>
    </tableColumn>
    <tableColumn id="65" uniqueName="ns1:KwotaMa" name="ns1:KwotaMa">
      <xmlColumnPr mapId="14" xpath="/ns1:JPK/ns1:KontoZapis/ns1:KwotaMa" xmlDataType="double"/>
    </tableColumn>
    <tableColumn id="66" uniqueName="ns1:KwotaMaWaluta" name="ns1:KwotaMaWaluta">
      <xmlColumnPr mapId="14" xpath="/ns1:JPK/ns1:KontoZapis/ns1:KwotaMaWaluta" xmlDataType="integer"/>
    </tableColumn>
    <tableColumn id="67" uniqueName="ns1:KodWalutyMa" name="ns1:KodWalutyMa">
      <xmlColumnPr mapId="14" xpath="/ns1:JPK/ns1:KontoZapis/ns1:KodWalutyMa" xmlDataType="string"/>
    </tableColumn>
    <tableColumn id="68" uniqueName="ns1:OpisZapisuMa" name="ns1:OpisZapisuMa">
      <xmlColumnPr mapId="14" xpath="/ns1:JPK/ns1:KontoZapis/ns1:OpisZapisuMa" xmlDataType="string"/>
    </tableColumn>
    <tableColumn id="69" uniqueName="ns1:LiczbaWierszyKontoZapisj" name="ns1:LiczbaWierszyKontoZapisj">
      <xmlColumnPr mapId="14" xpath="/ns1:JPK/ns1:KontoZapisCtrl/ns1:LiczbaWierszyKontoZapisj" xmlDataType="integer"/>
    </tableColumn>
    <tableColumn id="70" uniqueName="ns1:SumaWinien" name="ns1:SumaWinien">
      <xmlColumnPr mapId="14" xpath="/ns1:JPK/ns1:KontoZapisCtrl/ns1:SumaWinien" xmlDataType="double"/>
    </tableColumn>
    <tableColumn id="71" uniqueName="ns1:SumaMa" name="ns1:SumaMa">
      <xmlColumnPr mapId="14" xpath="/ns1:JPK/ns1:KontoZapisCtrl/ns1:SumaMa" xmlDataType="double"/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23" name="Tabela23" displayName="Tabela23" ref="A1:BS45" tableType="xml" totalsRowShown="0" connectionId="28">
  <autoFilter ref="A1:BS45"/>
  <tableColumns count="71">
    <tableColumn id="1" uniqueName="ns1:KodFormularza" name="ns1:KodFormularza">
      <xmlColumnPr mapId="23" xpath="/ns1:JPK/ns1:Naglowek/ns1:KodFormularza" xmlDataType="string"/>
    </tableColumn>
    <tableColumn id="2" uniqueName="kodSystemowy" name="kodSystemowy">
      <xmlColumnPr mapId="23" xpath="/ns1:JPK/ns1:Naglowek/ns1:KodFormularza/@kodSystemowy" xmlDataType="string"/>
    </tableColumn>
    <tableColumn id="3" uniqueName="wersjaSchemy" name="wersjaSchemy">
      <xmlColumnPr mapId="23" xpath="/ns1:JPK/ns1:Naglowek/ns1:KodFormularza/@wersjaSchemy" xmlDataType="string"/>
    </tableColumn>
    <tableColumn id="4" uniqueName="ns1:WariantFormularza" name="ns1:WariantFormularza">
      <xmlColumnPr mapId="23" xpath="/ns1:JPK/ns1:Naglowek/ns1:WariantFormularza" xmlDataType="integer"/>
    </tableColumn>
    <tableColumn id="5" uniqueName="ns1:CelZlozenia" name="ns1:CelZlozenia">
      <xmlColumnPr mapId="23" xpath="/ns1:JPK/ns1:Naglowek/ns1:CelZlozenia" xmlDataType="integer"/>
    </tableColumn>
    <tableColumn id="6" uniqueName="ns1:DataWytworzeniaJPK" name="ns1:DataWytworzeniaJPK">
      <xmlColumnPr mapId="23" xpath="/ns1:JPK/ns1:Naglowek/ns1:DataWytworzeniaJPK" xmlDataType="dateTime"/>
    </tableColumn>
    <tableColumn id="7" uniqueName="ns1:DataOd" name="ns1:DataOd">
      <xmlColumnPr mapId="23" xpath="/ns1:JPK/ns1:Naglowek/ns1:DataOd" xmlDataType="date"/>
    </tableColumn>
    <tableColumn id="8" uniqueName="ns1:DataDo" name="ns1:DataDo">
      <xmlColumnPr mapId="23" xpath="/ns1:JPK/ns1:Naglowek/ns1:DataDo" xmlDataType="date"/>
    </tableColumn>
    <tableColumn id="9" uniqueName="ns1:DomyslnyKodWaluty" name="ns1:DomyslnyKodWaluty">
      <xmlColumnPr mapId="23" xpath="/ns1:JPK/ns1:Naglowek/ns1:DomyslnyKodWaluty" xmlDataType="string"/>
    </tableColumn>
    <tableColumn id="10" uniqueName="ns1:KodUrzedu" name="ns1:KodUrzedu">
      <xmlColumnPr mapId="23" xpath="/ns1:JPK/ns1:Naglowek/ns1:KodUrzedu" xmlDataType="integer"/>
    </tableColumn>
    <tableColumn id="11" uniqueName="ns2:NIP" name="ns2:NIP">
      <xmlColumnPr mapId="23" xpath="/ns1:JPK/ns1:Podmiot1/ns1:IdentyfikatorPodmiotu/ns2:NIP" xmlDataType="integer"/>
    </tableColumn>
    <tableColumn id="12" uniqueName="ns2:PelnaNazwa" name="ns2:PelnaNazwa">
      <xmlColumnPr mapId="23" xpath="/ns1:JPK/ns1:Podmiot1/ns1:IdentyfikatorPodmiotu/ns2:PelnaNazwa" xmlDataType="string"/>
    </tableColumn>
    <tableColumn id="13" uniqueName="ns2:REGON" name="ns2:REGON">
      <xmlColumnPr mapId="23" xpath="/ns1:JPK/ns1:Podmiot1/ns1:IdentyfikatorPodmiotu/ns2:REGON" xmlDataType="integer"/>
    </tableColumn>
    <tableColumn id="14" uniqueName="ns2:KodKraju" name="ns2:KodKraju">
      <xmlColumnPr mapId="23" xpath="/ns1:JPK/ns1:Podmiot1/ns1:AdresPodmiotu/ns2:KodKraju" xmlDataType="string"/>
    </tableColumn>
    <tableColumn id="15" uniqueName="ns2:Wojewodztwo" name="ns2:Wojewodztwo">
      <xmlColumnPr mapId="23" xpath="/ns1:JPK/ns1:Podmiot1/ns1:AdresPodmiotu/ns2:Wojewodztwo" xmlDataType="string"/>
    </tableColumn>
    <tableColumn id="16" uniqueName="ns2:Powiat" name="ns2:Powiat">
      <xmlColumnPr mapId="23" xpath="/ns1:JPK/ns1:Podmiot1/ns1:AdresPodmiotu/ns2:Powiat" xmlDataType="string"/>
    </tableColumn>
    <tableColumn id="17" uniqueName="ns2:Gmina" name="ns2:Gmina">
      <xmlColumnPr mapId="23" xpath="/ns1:JPK/ns1:Podmiot1/ns1:AdresPodmiotu/ns2:Gmina" xmlDataType="string"/>
    </tableColumn>
    <tableColumn id="18" uniqueName="ns2:Ulica" name="ns2:Ulica">
      <xmlColumnPr mapId="23" xpath="/ns1:JPK/ns1:Podmiot1/ns1:AdresPodmiotu/ns2:Ulica" xmlDataType="string"/>
    </tableColumn>
    <tableColumn id="19" uniqueName="ns2:NrDomu" name="ns2:NrDomu">
      <xmlColumnPr mapId="23" xpath="/ns1:JPK/ns1:Podmiot1/ns1:AdresPodmiotu/ns2:NrDomu" xmlDataType="integer"/>
    </tableColumn>
    <tableColumn id="20" uniqueName="ns2:NrLokalu" name="ns2:NrLokalu">
      <xmlColumnPr mapId="23" xpath="/ns1:JPK/ns1:Podmiot1/ns1:AdresPodmiotu/ns2:NrLokalu" xmlDataType="integer"/>
    </tableColumn>
    <tableColumn id="21" uniqueName="ns2:Miejscowosc" name="ns2:Miejscowosc">
      <xmlColumnPr mapId="23" xpath="/ns1:JPK/ns1:Podmiot1/ns1:AdresPodmiotu/ns2:Miejscowosc" xmlDataType="string"/>
    </tableColumn>
    <tableColumn id="22" uniqueName="ns2:KodPocztowy" name="ns2:KodPocztowy">
      <xmlColumnPr mapId="23" xpath="/ns1:JPK/ns1:Podmiot1/ns1:AdresPodmiotu/ns2:KodPocztowy" xmlDataType="string"/>
    </tableColumn>
    <tableColumn id="23" uniqueName="ns2:Poczta" name="ns2:Poczta">
      <xmlColumnPr mapId="23" xpath="/ns1:JPK/ns1:Podmiot1/ns1:AdresPodmiotu/ns2:Poczta" xmlDataType="string"/>
    </tableColumn>
    <tableColumn id="24" uniqueName="typ" name="typ">
      <xmlColumnPr mapId="23" xpath="/ns1:JPK/ns1:ZOiS/@typ" xmlDataType="string"/>
    </tableColumn>
    <tableColumn id="25" uniqueName="ns1:KodKonta" name="ns1:KodKonta">
      <xmlColumnPr mapId="23" xpath="/ns1:JPK/ns1:ZOiS/ns1:KodKonta" xmlDataType="string"/>
    </tableColumn>
    <tableColumn id="26" uniqueName="ns1:OpisKonta" name="ns1:OpisKonta">
      <xmlColumnPr mapId="23" xpath="/ns1:JPK/ns1:ZOiS/ns1:OpisKonta" xmlDataType="string"/>
    </tableColumn>
    <tableColumn id="27" uniqueName="ns1:TypKonta" name="ns1:TypKonta">
      <xmlColumnPr mapId="23" xpath="/ns1:JPK/ns1:ZOiS/ns1:TypKonta" xmlDataType="string"/>
    </tableColumn>
    <tableColumn id="28" uniqueName="ns1:KodZespolu" name="ns1:KodZespolu">
      <xmlColumnPr mapId="23" xpath="/ns1:JPK/ns1:ZOiS/ns1:KodZespolu" xmlDataType="integer"/>
    </tableColumn>
    <tableColumn id="29" uniqueName="ns1:OpisZespolu" name="ns1:OpisZespolu">
      <xmlColumnPr mapId="23" xpath="/ns1:JPK/ns1:ZOiS/ns1:OpisZespolu" xmlDataType="string"/>
    </tableColumn>
    <tableColumn id="30" uniqueName="ns1:KodKategorii" name="ns1:KodKategorii">
      <xmlColumnPr mapId="23" xpath="/ns1:JPK/ns1:ZOiS/ns1:KodKategorii" xmlDataType="integer"/>
    </tableColumn>
    <tableColumn id="31" uniqueName="ns1:OpisKategorii" name="ns1:OpisKategorii">
      <xmlColumnPr mapId="23" xpath="/ns1:JPK/ns1:ZOiS/ns1:OpisKategorii" xmlDataType="string"/>
    </tableColumn>
    <tableColumn id="32" uniqueName="ns1:KodPodkategorii" name="ns1:KodPodkategorii">
      <xmlColumnPr mapId="23" xpath="/ns1:JPK/ns1:ZOiS/ns1:KodPodkategorii" xmlDataType="integer"/>
    </tableColumn>
    <tableColumn id="33" uniqueName="ns1:OpisPodkategorii" name="ns1:OpisPodkategorii">
      <xmlColumnPr mapId="23" xpath="/ns1:JPK/ns1:ZOiS/ns1:OpisPodkategorii" xmlDataType="string"/>
    </tableColumn>
    <tableColumn id="34" uniqueName="ns1:BilansOtwarciaWinien" name="ns1:BilansOtwarciaWinien">
      <xmlColumnPr mapId="23" xpath="/ns1:JPK/ns1:ZOiS/ns1:BilansOtwarciaWinien" xmlDataType="double"/>
    </tableColumn>
    <tableColumn id="35" uniqueName="ns1:BilansOtwarciaMa" name="ns1:BilansOtwarciaMa">
      <xmlColumnPr mapId="23" xpath="/ns1:JPK/ns1:ZOiS/ns1:BilansOtwarciaMa" xmlDataType="double"/>
    </tableColumn>
    <tableColumn id="36" uniqueName="ns1:ObrotyWinien" name="ns1:ObrotyWinien">
      <xmlColumnPr mapId="23" xpath="/ns1:JPK/ns1:ZOiS/ns1:ObrotyWinien" xmlDataType="double"/>
    </tableColumn>
    <tableColumn id="37" uniqueName="ns1:ObrotyMa" name="ns1:ObrotyMa">
      <xmlColumnPr mapId="23" xpath="/ns1:JPK/ns1:ZOiS/ns1:ObrotyMa" xmlDataType="double"/>
    </tableColumn>
    <tableColumn id="38" uniqueName="ns1:ObrotyWinienNarast" name="ns1:ObrotyWinienNarast">
      <xmlColumnPr mapId="23" xpath="/ns1:JPK/ns1:ZOiS/ns1:ObrotyWinienNarast" xmlDataType="double"/>
    </tableColumn>
    <tableColumn id="39" uniqueName="ns1:ObrotyMaNarast" name="ns1:ObrotyMaNarast">
      <xmlColumnPr mapId="23" xpath="/ns1:JPK/ns1:ZOiS/ns1:ObrotyMaNarast" xmlDataType="double"/>
    </tableColumn>
    <tableColumn id="40" uniqueName="ns1:SaldoWinien" name="ns1:SaldoWinien">
      <xmlColumnPr mapId="23" xpath="/ns1:JPK/ns1:ZOiS/ns1:SaldoWinien" xmlDataType="double"/>
    </tableColumn>
    <tableColumn id="41" uniqueName="ns1:SaldoMa" name="ns1:SaldoMa">
      <xmlColumnPr mapId="23" xpath="/ns1:JPK/ns1:ZOiS/ns1:SaldoMa" xmlDataType="double"/>
    </tableColumn>
    <tableColumn id="42" uniqueName="typ" name="typ2">
      <xmlColumnPr mapId="23" xpath="/ns1:JPK/ns1:Dziennik/@typ" xmlDataType="string"/>
    </tableColumn>
    <tableColumn id="43" uniqueName="ns1:LpZapisuDziennika" name="ns1:LpZapisuDziennika">
      <xmlColumnPr mapId="23" xpath="/ns1:JPK/ns1:Dziennik/ns1:LpZapisuDziennika" xmlDataType="integer"/>
    </tableColumn>
    <tableColumn id="44" uniqueName="ns1:NrZapisuDziennika" name="ns1:NrZapisuDziennika">
      <xmlColumnPr mapId="23" xpath="/ns1:JPK/ns1:Dziennik/ns1:NrZapisuDziennika" xmlDataType="string"/>
    </tableColumn>
    <tableColumn id="45" uniqueName="ns1:OpisDziennika" name="ns1:OpisDziennika">
      <xmlColumnPr mapId="23" xpath="/ns1:JPK/ns1:Dziennik/ns1:OpisDziennika" xmlDataType="integer"/>
    </tableColumn>
    <tableColumn id="46" uniqueName="ns1:NrDowoduKsiegowego" name="ns1:NrDowoduKsiegowego">
      <xmlColumnPr mapId="23" xpath="/ns1:JPK/ns1:Dziennik/ns1:NrDowoduKsiegowego" xmlDataType="integer"/>
    </tableColumn>
    <tableColumn id="47" uniqueName="ns1:RodzajDowodu" name="ns1:RodzajDowodu">
      <xmlColumnPr mapId="23" xpath="/ns1:JPK/ns1:Dziennik/ns1:RodzajDowodu" xmlDataType="string"/>
    </tableColumn>
    <tableColumn id="48" uniqueName="ns1:DataOperacji" name="ns1:DataOperacji">
      <xmlColumnPr mapId="23" xpath="/ns1:JPK/ns1:Dziennik/ns1:DataOperacji" xmlDataType="date"/>
    </tableColumn>
    <tableColumn id="49" uniqueName="ns1:DataDowodu" name="ns1:DataDowodu">
      <xmlColumnPr mapId="23" xpath="/ns1:JPK/ns1:Dziennik/ns1:DataDowodu" xmlDataType="date"/>
    </tableColumn>
    <tableColumn id="50" uniqueName="ns1:DataKsiegowania" name="ns1:DataKsiegowania">
      <xmlColumnPr mapId="23" xpath="/ns1:JPK/ns1:Dziennik/ns1:DataKsiegowania" xmlDataType="date"/>
    </tableColumn>
    <tableColumn id="51" uniqueName="ns1:KodOperatora" name="ns1:KodOperatora">
      <xmlColumnPr mapId="23" xpath="/ns1:JPK/ns1:Dziennik/ns1:KodOperatora" xmlDataType="string"/>
    </tableColumn>
    <tableColumn id="52" uniqueName="ns1:OpisOperacji" name="ns1:OpisOperacji">
      <xmlColumnPr mapId="23" xpath="/ns1:JPK/ns1:Dziennik/ns1:OpisOperacji" xmlDataType="string"/>
    </tableColumn>
    <tableColumn id="53" uniqueName="ns1:DziennikKwotaOperacji" name="ns1:DziennikKwotaOperacji">
      <xmlColumnPr mapId="23" xpath="/ns1:JPK/ns1:Dziennik/ns1:DziennikKwotaOperacji" xmlDataType="double"/>
    </tableColumn>
    <tableColumn id="54" uniqueName="ns1:LiczbaWierszyDziennika" name="ns1:LiczbaWierszyDziennika">
      <xmlColumnPr mapId="23" xpath="/ns1:JPK/ns1:DziennikCtrl/ns1:LiczbaWierszyDziennika" xmlDataType="integer"/>
    </tableColumn>
    <tableColumn id="55" uniqueName="ns1:SumaKwotOperacji" name="ns1:SumaKwotOperacji">
      <xmlColumnPr mapId="23" xpath="/ns1:JPK/ns1:DziennikCtrl/ns1:SumaKwotOperacji" xmlDataType="double"/>
    </tableColumn>
    <tableColumn id="56" uniqueName="typ" name="typ3">
      <xmlColumnPr mapId="23" xpath="/ns1:JPK/ns1:KontoZapis/@typ" xmlDataType="string"/>
    </tableColumn>
    <tableColumn id="57" uniqueName="ns1:LpZapisu" name="ns1:LpZapisu">
      <xmlColumnPr mapId="23" xpath="/ns1:JPK/ns1:KontoZapis/ns1:LpZapisu" xmlDataType="integer"/>
    </tableColumn>
    <tableColumn id="58" uniqueName="ns1:NrZapisu" name="ns1:NrZapisu">
      <xmlColumnPr mapId="23" xpath="/ns1:JPK/ns1:KontoZapis/ns1:NrZapisu" xmlDataType="string"/>
    </tableColumn>
    <tableColumn id="59" uniqueName="ns1:KodKontaWinien" name="ns1:KodKontaWinien">
      <xmlColumnPr mapId="23" xpath="/ns1:JPK/ns1:KontoZapis/ns1:KodKontaWinien" xmlDataType="string"/>
    </tableColumn>
    <tableColumn id="60" uniqueName="ns1:KwotaWinien" name="ns1:KwotaWinien">
      <xmlColumnPr mapId="23" xpath="/ns1:JPK/ns1:KontoZapis/ns1:KwotaWinien" xmlDataType="double"/>
    </tableColumn>
    <tableColumn id="61" uniqueName="ns1:KwotaWinienWaluta" name="ns1:KwotaWinienWaluta">
      <xmlColumnPr mapId="23" xpath="/ns1:JPK/ns1:KontoZapis/ns1:KwotaWinienWaluta" xmlDataType="integer"/>
    </tableColumn>
    <tableColumn id="62" uniqueName="ns1:KodWalutyWinien" name="ns1:KodWalutyWinien">
      <xmlColumnPr mapId="23" xpath="/ns1:JPK/ns1:KontoZapis/ns1:KodWalutyWinien" xmlDataType="string"/>
    </tableColumn>
    <tableColumn id="63" uniqueName="ns1:OpisZapisuWinien" name="ns1:OpisZapisuWinien">
      <xmlColumnPr mapId="23" xpath="/ns1:JPK/ns1:KontoZapis/ns1:OpisZapisuWinien" xmlDataType="string"/>
    </tableColumn>
    <tableColumn id="64" uniqueName="ns1:KodKontaMa" name="ns1:KodKontaMa">
      <xmlColumnPr mapId="23" xpath="/ns1:JPK/ns1:KontoZapis/ns1:KodKontaMa" xmlDataType="string"/>
    </tableColumn>
    <tableColumn id="65" uniqueName="ns1:KwotaMa" name="ns1:KwotaMa">
      <xmlColumnPr mapId="23" xpath="/ns1:JPK/ns1:KontoZapis/ns1:KwotaMa" xmlDataType="double"/>
    </tableColumn>
    <tableColumn id="66" uniqueName="ns1:KwotaMaWaluta" name="ns1:KwotaMaWaluta">
      <xmlColumnPr mapId="23" xpath="/ns1:JPK/ns1:KontoZapis/ns1:KwotaMaWaluta" xmlDataType="integer"/>
    </tableColumn>
    <tableColumn id="67" uniqueName="ns1:KodWalutyMa" name="ns1:KodWalutyMa">
      <xmlColumnPr mapId="23" xpath="/ns1:JPK/ns1:KontoZapis/ns1:KodWalutyMa" xmlDataType="string"/>
    </tableColumn>
    <tableColumn id="68" uniqueName="ns1:OpisZapisuMa" name="ns1:OpisZapisuMa">
      <xmlColumnPr mapId="23" xpath="/ns1:JPK/ns1:KontoZapis/ns1:OpisZapisuMa" xmlDataType="string"/>
    </tableColumn>
    <tableColumn id="69" uniqueName="ns1:LiczbaWierszyKontoZapisj" name="ns1:LiczbaWierszyKontoZapisj">
      <xmlColumnPr mapId="23" xpath="/ns1:JPK/ns1:KontoZapisCtrl/ns1:LiczbaWierszyKontoZapisj" xmlDataType="integer"/>
    </tableColumn>
    <tableColumn id="70" uniqueName="ns1:SumaWinien" name="ns1:SumaWinien">
      <xmlColumnPr mapId="23" xpath="/ns1:JPK/ns1:KontoZapisCtrl/ns1:SumaWinien" xmlDataType="double"/>
    </tableColumn>
    <tableColumn id="71" uniqueName="ns1:SumaMa" name="ns1:SumaMa">
      <xmlColumnPr mapId="23" xpath="/ns1:JPK/ns1:KontoZapisCtrl/ns1:SumaMa" xmlDataType="double"/>
    </tableColumn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24" name="Tabela24" displayName="Tabela24" ref="A1:BS51" tableType="xml" totalsRowShown="0" connectionId="18">
  <autoFilter ref="A1:BS51"/>
  <tableColumns count="71">
    <tableColumn id="1" uniqueName="ns1:KodFormularza" name="ns1:KodFormularza">
      <xmlColumnPr mapId="24" xpath="/ns1:JPK/ns1:Naglowek/ns1:KodFormularza" xmlDataType="string"/>
    </tableColumn>
    <tableColumn id="2" uniqueName="kodSystemowy" name="kodSystemowy">
      <xmlColumnPr mapId="24" xpath="/ns1:JPK/ns1:Naglowek/ns1:KodFormularza/@kodSystemowy" xmlDataType="string"/>
    </tableColumn>
    <tableColumn id="3" uniqueName="wersjaSchemy" name="wersjaSchemy">
      <xmlColumnPr mapId="24" xpath="/ns1:JPK/ns1:Naglowek/ns1:KodFormularza/@wersjaSchemy" xmlDataType="string"/>
    </tableColumn>
    <tableColumn id="4" uniqueName="ns1:WariantFormularza" name="ns1:WariantFormularza">
      <xmlColumnPr mapId="24" xpath="/ns1:JPK/ns1:Naglowek/ns1:WariantFormularza" xmlDataType="integer"/>
    </tableColumn>
    <tableColumn id="5" uniqueName="ns1:CelZlozenia" name="ns1:CelZlozenia">
      <xmlColumnPr mapId="24" xpath="/ns1:JPK/ns1:Naglowek/ns1:CelZlozenia" xmlDataType="integer"/>
    </tableColumn>
    <tableColumn id="6" uniqueName="ns1:DataWytworzeniaJPK" name="ns1:DataWytworzeniaJPK">
      <xmlColumnPr mapId="24" xpath="/ns1:JPK/ns1:Naglowek/ns1:DataWytworzeniaJPK" xmlDataType="dateTime"/>
    </tableColumn>
    <tableColumn id="7" uniqueName="ns1:DataOd" name="ns1:DataOd">
      <xmlColumnPr mapId="24" xpath="/ns1:JPK/ns1:Naglowek/ns1:DataOd" xmlDataType="date"/>
    </tableColumn>
    <tableColumn id="8" uniqueName="ns1:DataDo" name="ns1:DataDo">
      <xmlColumnPr mapId="24" xpath="/ns1:JPK/ns1:Naglowek/ns1:DataDo" xmlDataType="date"/>
    </tableColumn>
    <tableColumn id="9" uniqueName="ns1:DomyslnyKodWaluty" name="ns1:DomyslnyKodWaluty">
      <xmlColumnPr mapId="24" xpath="/ns1:JPK/ns1:Naglowek/ns1:DomyslnyKodWaluty" xmlDataType="string"/>
    </tableColumn>
    <tableColumn id="10" uniqueName="ns1:KodUrzedu" name="ns1:KodUrzedu">
      <xmlColumnPr mapId="24" xpath="/ns1:JPK/ns1:Naglowek/ns1:KodUrzedu" xmlDataType="integer"/>
    </tableColumn>
    <tableColumn id="11" uniqueName="ns2:NIP" name="ns2:NIP">
      <xmlColumnPr mapId="24" xpath="/ns1:JPK/ns1:Podmiot1/ns1:IdentyfikatorPodmiotu/ns2:NIP" xmlDataType="integer"/>
    </tableColumn>
    <tableColumn id="12" uniqueName="ns2:PelnaNazwa" name="ns2:PelnaNazwa">
      <xmlColumnPr mapId="24" xpath="/ns1:JPK/ns1:Podmiot1/ns1:IdentyfikatorPodmiotu/ns2:PelnaNazwa" xmlDataType="string"/>
    </tableColumn>
    <tableColumn id="13" uniqueName="ns2:REGON" name="ns2:REGON">
      <xmlColumnPr mapId="24" xpath="/ns1:JPK/ns1:Podmiot1/ns1:IdentyfikatorPodmiotu/ns2:REGON" xmlDataType="integer"/>
    </tableColumn>
    <tableColumn id="14" uniqueName="ns2:KodKraju" name="ns2:KodKraju">
      <xmlColumnPr mapId="24" xpath="/ns1:JPK/ns1:Podmiot1/ns1:AdresPodmiotu/ns2:KodKraju" xmlDataType="string"/>
    </tableColumn>
    <tableColumn id="15" uniqueName="ns2:Wojewodztwo" name="ns2:Wojewodztwo">
      <xmlColumnPr mapId="24" xpath="/ns1:JPK/ns1:Podmiot1/ns1:AdresPodmiotu/ns2:Wojewodztwo" xmlDataType="string"/>
    </tableColumn>
    <tableColumn id="16" uniqueName="ns2:Powiat" name="ns2:Powiat">
      <xmlColumnPr mapId="24" xpath="/ns1:JPK/ns1:Podmiot1/ns1:AdresPodmiotu/ns2:Powiat" xmlDataType="string"/>
    </tableColumn>
    <tableColumn id="17" uniqueName="ns2:Gmina" name="ns2:Gmina">
      <xmlColumnPr mapId="24" xpath="/ns1:JPK/ns1:Podmiot1/ns1:AdresPodmiotu/ns2:Gmina" xmlDataType="string"/>
    </tableColumn>
    <tableColumn id="18" uniqueName="ns2:Ulica" name="ns2:Ulica">
      <xmlColumnPr mapId="24" xpath="/ns1:JPK/ns1:Podmiot1/ns1:AdresPodmiotu/ns2:Ulica" xmlDataType="string"/>
    </tableColumn>
    <tableColumn id="19" uniqueName="ns2:NrDomu" name="ns2:NrDomu">
      <xmlColumnPr mapId="24" xpath="/ns1:JPK/ns1:Podmiot1/ns1:AdresPodmiotu/ns2:NrDomu" xmlDataType="integer"/>
    </tableColumn>
    <tableColumn id="20" uniqueName="ns2:NrLokalu" name="ns2:NrLokalu">
      <xmlColumnPr mapId="24" xpath="/ns1:JPK/ns1:Podmiot1/ns1:AdresPodmiotu/ns2:NrLokalu" xmlDataType="integer"/>
    </tableColumn>
    <tableColumn id="21" uniqueName="ns2:Miejscowosc" name="ns2:Miejscowosc">
      <xmlColumnPr mapId="24" xpath="/ns1:JPK/ns1:Podmiot1/ns1:AdresPodmiotu/ns2:Miejscowosc" xmlDataType="string"/>
    </tableColumn>
    <tableColumn id="22" uniqueName="ns2:KodPocztowy" name="ns2:KodPocztowy">
      <xmlColumnPr mapId="24" xpath="/ns1:JPK/ns1:Podmiot1/ns1:AdresPodmiotu/ns2:KodPocztowy" xmlDataType="string"/>
    </tableColumn>
    <tableColumn id="23" uniqueName="ns2:Poczta" name="ns2:Poczta">
      <xmlColumnPr mapId="24" xpath="/ns1:JPK/ns1:Podmiot1/ns1:AdresPodmiotu/ns2:Poczta" xmlDataType="string"/>
    </tableColumn>
    <tableColumn id="24" uniqueName="typ" name="typ">
      <xmlColumnPr mapId="24" xpath="/ns1:JPK/ns1:ZOiS/@typ" xmlDataType="string"/>
    </tableColumn>
    <tableColumn id="25" uniqueName="ns1:KodKonta" name="ns1:KodKonta">
      <xmlColumnPr mapId="24" xpath="/ns1:JPK/ns1:ZOiS/ns1:KodKonta" xmlDataType="string"/>
    </tableColumn>
    <tableColumn id="26" uniqueName="ns1:OpisKonta" name="ns1:OpisKonta">
      <xmlColumnPr mapId="24" xpath="/ns1:JPK/ns1:ZOiS/ns1:OpisKonta" xmlDataType="string"/>
    </tableColumn>
    <tableColumn id="27" uniqueName="ns1:TypKonta" name="ns1:TypKonta">
      <xmlColumnPr mapId="24" xpath="/ns1:JPK/ns1:ZOiS/ns1:TypKonta" xmlDataType="string"/>
    </tableColumn>
    <tableColumn id="28" uniqueName="ns1:KodZespolu" name="ns1:KodZespolu">
      <xmlColumnPr mapId="24" xpath="/ns1:JPK/ns1:ZOiS/ns1:KodZespolu" xmlDataType="integer"/>
    </tableColumn>
    <tableColumn id="29" uniqueName="ns1:OpisZespolu" name="ns1:OpisZespolu">
      <xmlColumnPr mapId="24" xpath="/ns1:JPK/ns1:ZOiS/ns1:OpisZespolu" xmlDataType="string"/>
    </tableColumn>
    <tableColumn id="30" uniqueName="ns1:KodKategorii" name="ns1:KodKategorii">
      <xmlColumnPr mapId="24" xpath="/ns1:JPK/ns1:ZOiS/ns1:KodKategorii" xmlDataType="integer"/>
    </tableColumn>
    <tableColumn id="31" uniqueName="ns1:OpisKategorii" name="ns1:OpisKategorii">
      <xmlColumnPr mapId="24" xpath="/ns1:JPK/ns1:ZOiS/ns1:OpisKategorii" xmlDataType="string"/>
    </tableColumn>
    <tableColumn id="32" uniqueName="ns1:KodPodkategorii" name="ns1:KodPodkategorii">
      <xmlColumnPr mapId="24" xpath="/ns1:JPK/ns1:ZOiS/ns1:KodPodkategorii" xmlDataType="integer"/>
    </tableColumn>
    <tableColumn id="33" uniqueName="ns1:OpisPodkategorii" name="ns1:OpisPodkategorii">
      <xmlColumnPr mapId="24" xpath="/ns1:JPK/ns1:ZOiS/ns1:OpisPodkategorii" xmlDataType="string"/>
    </tableColumn>
    <tableColumn id="34" uniqueName="ns1:BilansOtwarciaWinien" name="ns1:BilansOtwarciaWinien">
      <xmlColumnPr mapId="24" xpath="/ns1:JPK/ns1:ZOiS/ns1:BilansOtwarciaWinien" xmlDataType="double"/>
    </tableColumn>
    <tableColumn id="35" uniqueName="ns1:BilansOtwarciaMa" name="ns1:BilansOtwarciaMa">
      <xmlColumnPr mapId="24" xpath="/ns1:JPK/ns1:ZOiS/ns1:BilansOtwarciaMa" xmlDataType="double"/>
    </tableColumn>
    <tableColumn id="36" uniqueName="ns1:ObrotyWinien" name="ns1:ObrotyWinien">
      <xmlColumnPr mapId="24" xpath="/ns1:JPK/ns1:ZOiS/ns1:ObrotyWinien" xmlDataType="double"/>
    </tableColumn>
    <tableColumn id="37" uniqueName="ns1:ObrotyMa" name="ns1:ObrotyMa">
      <xmlColumnPr mapId="24" xpath="/ns1:JPK/ns1:ZOiS/ns1:ObrotyMa" xmlDataType="double"/>
    </tableColumn>
    <tableColumn id="38" uniqueName="ns1:ObrotyWinienNarast" name="ns1:ObrotyWinienNarast">
      <xmlColumnPr mapId="24" xpath="/ns1:JPK/ns1:ZOiS/ns1:ObrotyWinienNarast" xmlDataType="double"/>
    </tableColumn>
    <tableColumn id="39" uniqueName="ns1:ObrotyMaNarast" name="ns1:ObrotyMaNarast">
      <xmlColumnPr mapId="24" xpath="/ns1:JPK/ns1:ZOiS/ns1:ObrotyMaNarast" xmlDataType="double"/>
    </tableColumn>
    <tableColumn id="40" uniqueName="ns1:SaldoWinien" name="ns1:SaldoWinien">
      <xmlColumnPr mapId="24" xpath="/ns1:JPK/ns1:ZOiS/ns1:SaldoWinien" xmlDataType="double"/>
    </tableColumn>
    <tableColumn id="41" uniqueName="ns1:SaldoMa" name="ns1:SaldoMa">
      <xmlColumnPr mapId="24" xpath="/ns1:JPK/ns1:ZOiS/ns1:SaldoMa" xmlDataType="double"/>
    </tableColumn>
    <tableColumn id="42" uniqueName="typ" name="typ2">
      <xmlColumnPr mapId="24" xpath="/ns1:JPK/ns1:Dziennik/@typ" xmlDataType="string"/>
    </tableColumn>
    <tableColumn id="43" uniqueName="ns1:LpZapisuDziennika" name="ns1:LpZapisuDziennika">
      <xmlColumnPr mapId="24" xpath="/ns1:JPK/ns1:Dziennik/ns1:LpZapisuDziennika" xmlDataType="integer"/>
    </tableColumn>
    <tableColumn id="44" uniqueName="ns1:NrZapisuDziennika" name="ns1:NrZapisuDziennika">
      <xmlColumnPr mapId="24" xpath="/ns1:JPK/ns1:Dziennik/ns1:NrZapisuDziennika" xmlDataType="string"/>
    </tableColumn>
    <tableColumn id="45" uniqueName="ns1:OpisDziennika" name="ns1:OpisDziennika">
      <xmlColumnPr mapId="24" xpath="/ns1:JPK/ns1:Dziennik/ns1:OpisDziennika" xmlDataType="integer"/>
    </tableColumn>
    <tableColumn id="46" uniqueName="ns1:NrDowoduKsiegowego" name="ns1:NrDowoduKsiegowego">
      <xmlColumnPr mapId="24" xpath="/ns1:JPK/ns1:Dziennik/ns1:NrDowoduKsiegowego" xmlDataType="integer"/>
    </tableColumn>
    <tableColumn id="47" uniqueName="ns1:RodzajDowodu" name="ns1:RodzajDowodu">
      <xmlColumnPr mapId="24" xpath="/ns1:JPK/ns1:Dziennik/ns1:RodzajDowodu" xmlDataType="string"/>
    </tableColumn>
    <tableColumn id="48" uniqueName="ns1:DataOperacji" name="ns1:DataOperacji">
      <xmlColumnPr mapId="24" xpath="/ns1:JPK/ns1:Dziennik/ns1:DataOperacji" xmlDataType="date"/>
    </tableColumn>
    <tableColumn id="49" uniqueName="ns1:DataDowodu" name="ns1:DataDowodu">
      <xmlColumnPr mapId="24" xpath="/ns1:JPK/ns1:Dziennik/ns1:DataDowodu" xmlDataType="date"/>
    </tableColumn>
    <tableColumn id="50" uniqueName="ns1:DataKsiegowania" name="ns1:DataKsiegowania">
      <xmlColumnPr mapId="24" xpath="/ns1:JPK/ns1:Dziennik/ns1:DataKsiegowania" xmlDataType="date"/>
    </tableColumn>
    <tableColumn id="51" uniqueName="ns1:KodOperatora" name="ns1:KodOperatora">
      <xmlColumnPr mapId="24" xpath="/ns1:JPK/ns1:Dziennik/ns1:KodOperatora" xmlDataType="string"/>
    </tableColumn>
    <tableColumn id="52" uniqueName="ns1:OpisOperacji" name="ns1:OpisOperacji">
      <xmlColumnPr mapId="24" xpath="/ns1:JPK/ns1:Dziennik/ns1:OpisOperacji" xmlDataType="string"/>
    </tableColumn>
    <tableColumn id="53" uniqueName="ns1:DziennikKwotaOperacji" name="ns1:DziennikKwotaOperacji">
      <xmlColumnPr mapId="24" xpath="/ns1:JPK/ns1:Dziennik/ns1:DziennikKwotaOperacji" xmlDataType="double"/>
    </tableColumn>
    <tableColumn id="54" uniqueName="ns1:LiczbaWierszyDziennika" name="ns1:LiczbaWierszyDziennika">
      <xmlColumnPr mapId="24" xpath="/ns1:JPK/ns1:DziennikCtrl/ns1:LiczbaWierszyDziennika" xmlDataType="integer"/>
    </tableColumn>
    <tableColumn id="55" uniqueName="ns1:SumaKwotOperacji" name="ns1:SumaKwotOperacji">
      <xmlColumnPr mapId="24" xpath="/ns1:JPK/ns1:DziennikCtrl/ns1:SumaKwotOperacji" xmlDataType="double"/>
    </tableColumn>
    <tableColumn id="56" uniqueName="typ" name="typ3">
      <xmlColumnPr mapId="24" xpath="/ns1:JPK/ns1:KontoZapis/@typ" xmlDataType="string"/>
    </tableColumn>
    <tableColumn id="57" uniqueName="ns1:LpZapisu" name="ns1:LpZapisu">
      <xmlColumnPr mapId="24" xpath="/ns1:JPK/ns1:KontoZapis/ns1:LpZapisu" xmlDataType="integer"/>
    </tableColumn>
    <tableColumn id="58" uniqueName="ns1:NrZapisu" name="ns1:NrZapisu">
      <xmlColumnPr mapId="24" xpath="/ns1:JPK/ns1:KontoZapis/ns1:NrZapisu" xmlDataType="string"/>
    </tableColumn>
    <tableColumn id="59" uniqueName="ns1:KodKontaWinien" name="ns1:KodKontaWinien">
      <xmlColumnPr mapId="24" xpath="/ns1:JPK/ns1:KontoZapis/ns1:KodKontaWinien" xmlDataType="string"/>
    </tableColumn>
    <tableColumn id="60" uniqueName="ns1:KwotaWinien" name="ns1:KwotaWinien">
      <xmlColumnPr mapId="24" xpath="/ns1:JPK/ns1:KontoZapis/ns1:KwotaWinien" xmlDataType="double"/>
    </tableColumn>
    <tableColumn id="61" uniqueName="ns1:KwotaWinienWaluta" name="ns1:KwotaWinienWaluta">
      <xmlColumnPr mapId="24" xpath="/ns1:JPK/ns1:KontoZapis/ns1:KwotaWinienWaluta" xmlDataType="integer"/>
    </tableColumn>
    <tableColumn id="62" uniqueName="ns1:KodWalutyWinien" name="ns1:KodWalutyWinien">
      <xmlColumnPr mapId="24" xpath="/ns1:JPK/ns1:KontoZapis/ns1:KodWalutyWinien" xmlDataType="string"/>
    </tableColumn>
    <tableColumn id="63" uniqueName="ns1:OpisZapisuWinien" name="ns1:OpisZapisuWinien">
      <xmlColumnPr mapId="24" xpath="/ns1:JPK/ns1:KontoZapis/ns1:OpisZapisuWinien" xmlDataType="string"/>
    </tableColumn>
    <tableColumn id="64" uniqueName="ns1:KodKontaMa" name="ns1:KodKontaMa">
      <xmlColumnPr mapId="24" xpath="/ns1:JPK/ns1:KontoZapis/ns1:KodKontaMa" xmlDataType="string"/>
    </tableColumn>
    <tableColumn id="65" uniqueName="ns1:KwotaMa" name="ns1:KwotaMa">
      <xmlColumnPr mapId="24" xpath="/ns1:JPK/ns1:KontoZapis/ns1:KwotaMa" xmlDataType="double"/>
    </tableColumn>
    <tableColumn id="66" uniqueName="ns1:KwotaMaWaluta" name="ns1:KwotaMaWaluta">
      <xmlColumnPr mapId="24" xpath="/ns1:JPK/ns1:KontoZapis/ns1:KwotaMaWaluta" xmlDataType="integer"/>
    </tableColumn>
    <tableColumn id="67" uniqueName="ns1:KodWalutyMa" name="ns1:KodWalutyMa">
      <xmlColumnPr mapId="24" xpath="/ns1:JPK/ns1:KontoZapis/ns1:KodWalutyMa" xmlDataType="string"/>
    </tableColumn>
    <tableColumn id="68" uniqueName="ns1:OpisZapisuMa" name="ns1:OpisZapisuMa">
      <xmlColumnPr mapId="24" xpath="/ns1:JPK/ns1:KontoZapis/ns1:OpisZapisuMa" xmlDataType="string"/>
    </tableColumn>
    <tableColumn id="69" uniqueName="ns1:LiczbaWierszyKontoZapisj" name="ns1:LiczbaWierszyKontoZapisj">
      <xmlColumnPr mapId="24" xpath="/ns1:JPK/ns1:KontoZapisCtrl/ns1:LiczbaWierszyKontoZapisj" xmlDataType="integer"/>
    </tableColumn>
    <tableColumn id="70" uniqueName="ns1:SumaWinien" name="ns1:SumaWinien">
      <xmlColumnPr mapId="24" xpath="/ns1:JPK/ns1:KontoZapisCtrl/ns1:SumaWinien" xmlDataType="double"/>
    </tableColumn>
    <tableColumn id="71" uniqueName="ns1:SumaMa" name="ns1:SumaMa">
      <xmlColumnPr mapId="24" xpath="/ns1:JPK/ns1:KontoZapisCtrl/ns1:SumaMa" xmlDataType="double"/>
    </tableColumn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26" name="Tabela26" displayName="Tabela26" ref="A1:BS45" tableType="xml" totalsRowShown="0" connectionId="20">
  <autoFilter ref="A1:BS45"/>
  <tableColumns count="71">
    <tableColumn id="1" uniqueName="ns1:KodFormularza" name="ns1:KodFormularza">
      <xmlColumnPr mapId="26" xpath="/ns1:JPK/ns1:Naglowek/ns1:KodFormularza" xmlDataType="string"/>
    </tableColumn>
    <tableColumn id="2" uniqueName="kodSystemowy" name="kodSystemowy">
      <xmlColumnPr mapId="26" xpath="/ns1:JPK/ns1:Naglowek/ns1:KodFormularza/@kodSystemowy" xmlDataType="string"/>
    </tableColumn>
    <tableColumn id="3" uniqueName="wersjaSchemy" name="wersjaSchemy">
      <xmlColumnPr mapId="26" xpath="/ns1:JPK/ns1:Naglowek/ns1:KodFormularza/@wersjaSchemy" xmlDataType="string"/>
    </tableColumn>
    <tableColumn id="4" uniqueName="ns1:WariantFormularza" name="ns1:WariantFormularza">
      <xmlColumnPr mapId="26" xpath="/ns1:JPK/ns1:Naglowek/ns1:WariantFormularza" xmlDataType="integer"/>
    </tableColumn>
    <tableColumn id="5" uniqueName="ns1:CelZlozenia" name="ns1:CelZlozenia">
      <xmlColumnPr mapId="26" xpath="/ns1:JPK/ns1:Naglowek/ns1:CelZlozenia" xmlDataType="integer"/>
    </tableColumn>
    <tableColumn id="6" uniqueName="ns1:DataWytworzeniaJPK" name="ns1:DataWytworzeniaJPK">
      <xmlColumnPr mapId="26" xpath="/ns1:JPK/ns1:Naglowek/ns1:DataWytworzeniaJPK" xmlDataType="dateTime"/>
    </tableColumn>
    <tableColumn id="7" uniqueName="ns1:DataOd" name="ns1:DataOd">
      <xmlColumnPr mapId="26" xpath="/ns1:JPK/ns1:Naglowek/ns1:DataOd" xmlDataType="date"/>
    </tableColumn>
    <tableColumn id="8" uniqueName="ns1:DataDo" name="ns1:DataDo">
      <xmlColumnPr mapId="26" xpath="/ns1:JPK/ns1:Naglowek/ns1:DataDo" xmlDataType="date"/>
    </tableColumn>
    <tableColumn id="9" uniqueName="ns1:DomyslnyKodWaluty" name="ns1:DomyslnyKodWaluty">
      <xmlColumnPr mapId="26" xpath="/ns1:JPK/ns1:Naglowek/ns1:DomyslnyKodWaluty" xmlDataType="string"/>
    </tableColumn>
    <tableColumn id="10" uniqueName="ns1:KodUrzedu" name="ns1:KodUrzedu">
      <xmlColumnPr mapId="26" xpath="/ns1:JPK/ns1:Naglowek/ns1:KodUrzedu" xmlDataType="integer"/>
    </tableColumn>
    <tableColumn id="11" uniqueName="ns2:NIP" name="ns2:NIP">
      <xmlColumnPr mapId="26" xpath="/ns1:JPK/ns1:Podmiot1/ns1:IdentyfikatorPodmiotu/ns2:NIP" xmlDataType="integer"/>
    </tableColumn>
    <tableColumn id="12" uniqueName="ns2:PelnaNazwa" name="ns2:PelnaNazwa">
      <xmlColumnPr mapId="26" xpath="/ns1:JPK/ns1:Podmiot1/ns1:IdentyfikatorPodmiotu/ns2:PelnaNazwa" xmlDataType="string"/>
    </tableColumn>
    <tableColumn id="13" uniqueName="ns2:REGON" name="ns2:REGON">
      <xmlColumnPr mapId="26" xpath="/ns1:JPK/ns1:Podmiot1/ns1:IdentyfikatorPodmiotu/ns2:REGON" xmlDataType="integer"/>
    </tableColumn>
    <tableColumn id="14" uniqueName="ns2:KodKraju" name="ns2:KodKraju">
      <xmlColumnPr mapId="26" xpath="/ns1:JPK/ns1:Podmiot1/ns1:AdresPodmiotu/ns2:KodKraju" xmlDataType="string"/>
    </tableColumn>
    <tableColumn id="15" uniqueName="ns2:Wojewodztwo" name="ns2:Wojewodztwo">
      <xmlColumnPr mapId="26" xpath="/ns1:JPK/ns1:Podmiot1/ns1:AdresPodmiotu/ns2:Wojewodztwo" xmlDataType="string"/>
    </tableColumn>
    <tableColumn id="16" uniqueName="ns2:Powiat" name="ns2:Powiat">
      <xmlColumnPr mapId="26" xpath="/ns1:JPK/ns1:Podmiot1/ns1:AdresPodmiotu/ns2:Powiat" xmlDataType="string"/>
    </tableColumn>
    <tableColumn id="17" uniqueName="ns2:Gmina" name="ns2:Gmina">
      <xmlColumnPr mapId="26" xpath="/ns1:JPK/ns1:Podmiot1/ns1:AdresPodmiotu/ns2:Gmina" xmlDataType="string"/>
    </tableColumn>
    <tableColumn id="18" uniqueName="ns2:Ulica" name="ns2:Ulica">
      <xmlColumnPr mapId="26" xpath="/ns1:JPK/ns1:Podmiot1/ns1:AdresPodmiotu/ns2:Ulica" xmlDataType="string"/>
    </tableColumn>
    <tableColumn id="19" uniqueName="ns2:NrDomu" name="ns2:NrDomu">
      <xmlColumnPr mapId="26" xpath="/ns1:JPK/ns1:Podmiot1/ns1:AdresPodmiotu/ns2:NrDomu" xmlDataType="integer"/>
    </tableColumn>
    <tableColumn id="20" uniqueName="ns2:NrLokalu" name="ns2:NrLokalu">
      <xmlColumnPr mapId="26" xpath="/ns1:JPK/ns1:Podmiot1/ns1:AdresPodmiotu/ns2:NrLokalu" xmlDataType="integer"/>
    </tableColumn>
    <tableColumn id="21" uniqueName="ns2:Miejscowosc" name="ns2:Miejscowosc">
      <xmlColumnPr mapId="26" xpath="/ns1:JPK/ns1:Podmiot1/ns1:AdresPodmiotu/ns2:Miejscowosc" xmlDataType="string"/>
    </tableColumn>
    <tableColumn id="22" uniqueName="ns2:KodPocztowy" name="ns2:KodPocztowy">
      <xmlColumnPr mapId="26" xpath="/ns1:JPK/ns1:Podmiot1/ns1:AdresPodmiotu/ns2:KodPocztowy" xmlDataType="string"/>
    </tableColumn>
    <tableColumn id="23" uniqueName="ns2:Poczta" name="ns2:Poczta">
      <xmlColumnPr mapId="26" xpath="/ns1:JPK/ns1:Podmiot1/ns1:AdresPodmiotu/ns2:Poczta" xmlDataType="string"/>
    </tableColumn>
    <tableColumn id="24" uniqueName="typ" name="typ">
      <xmlColumnPr mapId="26" xpath="/ns1:JPK/ns1:ZOiS/@typ" xmlDataType="string"/>
    </tableColumn>
    <tableColumn id="25" uniqueName="ns1:KodKonta" name="ns1:KodKonta">
      <xmlColumnPr mapId="26" xpath="/ns1:JPK/ns1:ZOiS/ns1:KodKonta" xmlDataType="string"/>
    </tableColumn>
    <tableColumn id="26" uniqueName="ns1:OpisKonta" name="ns1:OpisKonta">
      <xmlColumnPr mapId="26" xpath="/ns1:JPK/ns1:ZOiS/ns1:OpisKonta" xmlDataType="string"/>
    </tableColumn>
    <tableColumn id="27" uniqueName="ns1:TypKonta" name="ns1:TypKonta">
      <xmlColumnPr mapId="26" xpath="/ns1:JPK/ns1:ZOiS/ns1:TypKonta" xmlDataType="string"/>
    </tableColumn>
    <tableColumn id="28" uniqueName="ns1:KodZespolu" name="ns1:KodZespolu">
      <xmlColumnPr mapId="26" xpath="/ns1:JPK/ns1:ZOiS/ns1:KodZespolu" xmlDataType="integer"/>
    </tableColumn>
    <tableColumn id="29" uniqueName="ns1:OpisZespolu" name="ns1:OpisZespolu">
      <xmlColumnPr mapId="26" xpath="/ns1:JPK/ns1:ZOiS/ns1:OpisZespolu" xmlDataType="string"/>
    </tableColumn>
    <tableColumn id="30" uniqueName="ns1:KodKategorii" name="ns1:KodKategorii">
      <xmlColumnPr mapId="26" xpath="/ns1:JPK/ns1:ZOiS/ns1:KodKategorii" xmlDataType="integer"/>
    </tableColumn>
    <tableColumn id="31" uniqueName="ns1:OpisKategorii" name="ns1:OpisKategorii">
      <xmlColumnPr mapId="26" xpath="/ns1:JPK/ns1:ZOiS/ns1:OpisKategorii" xmlDataType="string"/>
    </tableColumn>
    <tableColumn id="32" uniqueName="ns1:KodPodkategorii" name="ns1:KodPodkategorii">
      <xmlColumnPr mapId="26" xpath="/ns1:JPK/ns1:ZOiS/ns1:KodPodkategorii" xmlDataType="integer"/>
    </tableColumn>
    <tableColumn id="33" uniqueName="ns1:OpisPodkategorii" name="ns1:OpisPodkategorii">
      <xmlColumnPr mapId="26" xpath="/ns1:JPK/ns1:ZOiS/ns1:OpisPodkategorii" xmlDataType="string"/>
    </tableColumn>
    <tableColumn id="34" uniqueName="ns1:BilansOtwarciaWinien" name="ns1:BilansOtwarciaWinien">
      <xmlColumnPr mapId="26" xpath="/ns1:JPK/ns1:ZOiS/ns1:BilansOtwarciaWinien" xmlDataType="double"/>
    </tableColumn>
    <tableColumn id="35" uniqueName="ns1:BilansOtwarciaMa" name="ns1:BilansOtwarciaMa">
      <xmlColumnPr mapId="26" xpath="/ns1:JPK/ns1:ZOiS/ns1:BilansOtwarciaMa" xmlDataType="double"/>
    </tableColumn>
    <tableColumn id="36" uniqueName="ns1:ObrotyWinien" name="ns1:ObrotyWinien">
      <xmlColumnPr mapId="26" xpath="/ns1:JPK/ns1:ZOiS/ns1:ObrotyWinien" xmlDataType="double"/>
    </tableColumn>
    <tableColumn id="37" uniqueName="ns1:ObrotyMa" name="ns1:ObrotyMa">
      <xmlColumnPr mapId="26" xpath="/ns1:JPK/ns1:ZOiS/ns1:ObrotyMa" xmlDataType="double"/>
    </tableColumn>
    <tableColumn id="38" uniqueName="ns1:ObrotyWinienNarast" name="ns1:ObrotyWinienNarast">
      <xmlColumnPr mapId="26" xpath="/ns1:JPK/ns1:ZOiS/ns1:ObrotyWinienNarast" xmlDataType="double"/>
    </tableColumn>
    <tableColumn id="39" uniqueName="ns1:ObrotyMaNarast" name="ns1:ObrotyMaNarast">
      <xmlColumnPr mapId="26" xpath="/ns1:JPK/ns1:ZOiS/ns1:ObrotyMaNarast" xmlDataType="double"/>
    </tableColumn>
    <tableColumn id="40" uniqueName="ns1:SaldoWinien" name="ns1:SaldoWinien">
      <xmlColumnPr mapId="26" xpath="/ns1:JPK/ns1:ZOiS/ns1:SaldoWinien" xmlDataType="double"/>
    </tableColumn>
    <tableColumn id="41" uniqueName="ns1:SaldoMa" name="ns1:SaldoMa">
      <xmlColumnPr mapId="26" xpath="/ns1:JPK/ns1:ZOiS/ns1:SaldoMa" xmlDataType="double"/>
    </tableColumn>
    <tableColumn id="42" uniqueName="typ" name="typ2">
      <xmlColumnPr mapId="26" xpath="/ns1:JPK/ns1:Dziennik/@typ" xmlDataType="string"/>
    </tableColumn>
    <tableColumn id="43" uniqueName="ns1:LpZapisuDziennika" name="ns1:LpZapisuDziennika">
      <xmlColumnPr mapId="26" xpath="/ns1:JPK/ns1:Dziennik/ns1:LpZapisuDziennika" xmlDataType="integer"/>
    </tableColumn>
    <tableColumn id="44" uniqueName="ns1:NrZapisuDziennika" name="ns1:NrZapisuDziennika">
      <xmlColumnPr mapId="26" xpath="/ns1:JPK/ns1:Dziennik/ns1:NrZapisuDziennika" xmlDataType="string"/>
    </tableColumn>
    <tableColumn id="45" uniqueName="ns1:OpisDziennika" name="ns1:OpisDziennika">
      <xmlColumnPr mapId="26" xpath="/ns1:JPK/ns1:Dziennik/ns1:OpisDziennika" xmlDataType="integer"/>
    </tableColumn>
    <tableColumn id="46" uniqueName="ns1:NrDowoduKsiegowego" name="ns1:NrDowoduKsiegowego">
      <xmlColumnPr mapId="26" xpath="/ns1:JPK/ns1:Dziennik/ns1:NrDowoduKsiegowego" xmlDataType="integer"/>
    </tableColumn>
    <tableColumn id="47" uniqueName="ns1:RodzajDowodu" name="ns1:RodzajDowodu">
      <xmlColumnPr mapId="26" xpath="/ns1:JPK/ns1:Dziennik/ns1:RodzajDowodu" xmlDataType="string"/>
    </tableColumn>
    <tableColumn id="48" uniqueName="ns1:DataOperacji" name="ns1:DataOperacji">
      <xmlColumnPr mapId="26" xpath="/ns1:JPK/ns1:Dziennik/ns1:DataOperacji" xmlDataType="date"/>
    </tableColumn>
    <tableColumn id="49" uniqueName="ns1:DataDowodu" name="ns1:DataDowodu">
      <xmlColumnPr mapId="26" xpath="/ns1:JPK/ns1:Dziennik/ns1:DataDowodu" xmlDataType="date"/>
    </tableColumn>
    <tableColumn id="50" uniqueName="ns1:DataKsiegowania" name="ns1:DataKsiegowania">
      <xmlColumnPr mapId="26" xpath="/ns1:JPK/ns1:Dziennik/ns1:DataKsiegowania" xmlDataType="date"/>
    </tableColumn>
    <tableColumn id="51" uniqueName="ns1:KodOperatora" name="ns1:KodOperatora">
      <xmlColumnPr mapId="26" xpath="/ns1:JPK/ns1:Dziennik/ns1:KodOperatora" xmlDataType="string"/>
    </tableColumn>
    <tableColumn id="52" uniqueName="ns1:OpisOperacji" name="ns1:OpisOperacji">
      <xmlColumnPr mapId="26" xpath="/ns1:JPK/ns1:Dziennik/ns1:OpisOperacji" xmlDataType="string"/>
    </tableColumn>
    <tableColumn id="53" uniqueName="ns1:DziennikKwotaOperacji" name="ns1:DziennikKwotaOperacji">
      <xmlColumnPr mapId="26" xpath="/ns1:JPK/ns1:Dziennik/ns1:DziennikKwotaOperacji" xmlDataType="double"/>
    </tableColumn>
    <tableColumn id="54" uniqueName="ns1:LiczbaWierszyDziennika" name="ns1:LiczbaWierszyDziennika">
      <xmlColumnPr mapId="26" xpath="/ns1:JPK/ns1:DziennikCtrl/ns1:LiczbaWierszyDziennika" xmlDataType="integer"/>
    </tableColumn>
    <tableColumn id="55" uniqueName="ns1:SumaKwotOperacji" name="ns1:SumaKwotOperacji">
      <xmlColumnPr mapId="26" xpath="/ns1:JPK/ns1:DziennikCtrl/ns1:SumaKwotOperacji" xmlDataType="double"/>
    </tableColumn>
    <tableColumn id="56" uniqueName="typ" name="typ3">
      <xmlColumnPr mapId="26" xpath="/ns1:JPK/ns1:KontoZapis/@typ" xmlDataType="string"/>
    </tableColumn>
    <tableColumn id="57" uniqueName="ns1:LpZapisu" name="ns1:LpZapisu">
      <xmlColumnPr mapId="26" xpath="/ns1:JPK/ns1:KontoZapis/ns1:LpZapisu" xmlDataType="integer"/>
    </tableColumn>
    <tableColumn id="58" uniqueName="ns1:NrZapisu" name="ns1:NrZapisu">
      <xmlColumnPr mapId="26" xpath="/ns1:JPK/ns1:KontoZapis/ns1:NrZapisu" xmlDataType="string"/>
    </tableColumn>
    <tableColumn id="59" uniqueName="ns1:KodKontaWinien" name="ns1:KodKontaWinien">
      <xmlColumnPr mapId="26" xpath="/ns1:JPK/ns1:KontoZapis/ns1:KodKontaWinien" xmlDataType="string"/>
    </tableColumn>
    <tableColumn id="60" uniqueName="ns1:KwotaWinien" name="ns1:KwotaWinien">
      <xmlColumnPr mapId="26" xpath="/ns1:JPK/ns1:KontoZapis/ns1:KwotaWinien" xmlDataType="double"/>
    </tableColumn>
    <tableColumn id="61" uniqueName="ns1:KwotaWinienWaluta" name="ns1:KwotaWinienWaluta">
      <xmlColumnPr mapId="26" xpath="/ns1:JPK/ns1:KontoZapis/ns1:KwotaWinienWaluta" xmlDataType="integer"/>
    </tableColumn>
    <tableColumn id="62" uniqueName="ns1:KodWalutyWinien" name="ns1:KodWalutyWinien">
      <xmlColumnPr mapId="26" xpath="/ns1:JPK/ns1:KontoZapis/ns1:KodWalutyWinien" xmlDataType="string"/>
    </tableColumn>
    <tableColumn id="63" uniqueName="ns1:OpisZapisuWinien" name="ns1:OpisZapisuWinien">
      <xmlColumnPr mapId="26" xpath="/ns1:JPK/ns1:KontoZapis/ns1:OpisZapisuWinien" xmlDataType="string"/>
    </tableColumn>
    <tableColumn id="64" uniqueName="ns1:KodKontaMa" name="ns1:KodKontaMa">
      <xmlColumnPr mapId="26" xpath="/ns1:JPK/ns1:KontoZapis/ns1:KodKontaMa" xmlDataType="string"/>
    </tableColumn>
    <tableColumn id="65" uniqueName="ns1:KwotaMa" name="ns1:KwotaMa">
      <xmlColumnPr mapId="26" xpath="/ns1:JPK/ns1:KontoZapis/ns1:KwotaMa" xmlDataType="double"/>
    </tableColumn>
    <tableColumn id="66" uniqueName="ns1:KwotaMaWaluta" name="ns1:KwotaMaWaluta">
      <xmlColumnPr mapId="26" xpath="/ns1:JPK/ns1:KontoZapis/ns1:KwotaMaWaluta" xmlDataType="integer"/>
    </tableColumn>
    <tableColumn id="67" uniqueName="ns1:KodWalutyMa" name="ns1:KodWalutyMa">
      <xmlColumnPr mapId="26" xpath="/ns1:JPK/ns1:KontoZapis/ns1:KodWalutyMa" xmlDataType="string"/>
    </tableColumn>
    <tableColumn id="68" uniqueName="ns1:OpisZapisuMa" name="ns1:OpisZapisuMa">
      <xmlColumnPr mapId="26" xpath="/ns1:JPK/ns1:KontoZapis/ns1:OpisZapisuMa" xmlDataType="string"/>
    </tableColumn>
    <tableColumn id="69" uniqueName="ns1:LiczbaWierszyKontoZapisj" name="ns1:LiczbaWierszyKontoZapisj">
      <xmlColumnPr mapId="26" xpath="/ns1:JPK/ns1:KontoZapisCtrl/ns1:LiczbaWierszyKontoZapisj" xmlDataType="integer"/>
    </tableColumn>
    <tableColumn id="70" uniqueName="ns1:SumaWinien" name="ns1:SumaWinien">
      <xmlColumnPr mapId="26" xpath="/ns1:JPK/ns1:KontoZapisCtrl/ns1:SumaWinien" xmlDataType="double"/>
    </tableColumn>
    <tableColumn id="71" uniqueName="ns1:SumaMa" name="ns1:SumaMa">
      <xmlColumnPr mapId="26" xpath="/ns1:JPK/ns1:KontoZapisCtrl/ns1:SumaMa" xmlDataType="double"/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5" name="Tabela15" displayName="Tabela15" ref="A1:BS48" tableType="xml" totalsRowShown="0" connectionId="17">
  <autoFilter ref="A1:BS48"/>
  <tableColumns count="71">
    <tableColumn id="1" uniqueName="ns1:KodFormularza" name="ns1:KodFormularza">
      <xmlColumnPr mapId="15" xpath="/ns1:JPK/ns1:Naglowek/ns1:KodFormularza" xmlDataType="string"/>
    </tableColumn>
    <tableColumn id="2" uniqueName="kodSystemowy" name="kodSystemowy">
      <xmlColumnPr mapId="15" xpath="/ns1:JPK/ns1:Naglowek/ns1:KodFormularza/@kodSystemowy" xmlDataType="string"/>
    </tableColumn>
    <tableColumn id="3" uniqueName="wersjaSchemy" name="wersjaSchemy">
      <xmlColumnPr mapId="15" xpath="/ns1:JPK/ns1:Naglowek/ns1:KodFormularza/@wersjaSchemy" xmlDataType="string"/>
    </tableColumn>
    <tableColumn id="4" uniqueName="ns1:WariantFormularza" name="ns1:WariantFormularza">
      <xmlColumnPr mapId="15" xpath="/ns1:JPK/ns1:Naglowek/ns1:WariantFormularza" xmlDataType="integer"/>
    </tableColumn>
    <tableColumn id="5" uniqueName="ns1:CelZlozenia" name="ns1:CelZlozenia">
      <xmlColumnPr mapId="15" xpath="/ns1:JPK/ns1:Naglowek/ns1:CelZlozenia" xmlDataType="integer"/>
    </tableColumn>
    <tableColumn id="6" uniqueName="ns1:DataWytworzeniaJPK" name="ns1:DataWytworzeniaJPK">
      <xmlColumnPr mapId="15" xpath="/ns1:JPK/ns1:Naglowek/ns1:DataWytworzeniaJPK" xmlDataType="dateTime"/>
    </tableColumn>
    <tableColumn id="7" uniqueName="ns1:DataOd" name="ns1:DataOd">
      <xmlColumnPr mapId="15" xpath="/ns1:JPK/ns1:Naglowek/ns1:DataOd" xmlDataType="date"/>
    </tableColumn>
    <tableColumn id="8" uniqueName="ns1:DataDo" name="ns1:DataDo">
      <xmlColumnPr mapId="15" xpath="/ns1:JPK/ns1:Naglowek/ns1:DataDo" xmlDataType="date"/>
    </tableColumn>
    <tableColumn id="9" uniqueName="ns1:DomyslnyKodWaluty" name="ns1:DomyslnyKodWaluty">
      <xmlColumnPr mapId="15" xpath="/ns1:JPK/ns1:Naglowek/ns1:DomyslnyKodWaluty" xmlDataType="string"/>
    </tableColumn>
    <tableColumn id="10" uniqueName="ns1:KodUrzedu" name="ns1:KodUrzedu">
      <xmlColumnPr mapId="15" xpath="/ns1:JPK/ns1:Naglowek/ns1:KodUrzedu" xmlDataType="integer"/>
    </tableColumn>
    <tableColumn id="11" uniqueName="ns2:NIP" name="ns2:NIP">
      <xmlColumnPr mapId="15" xpath="/ns1:JPK/ns1:Podmiot1/ns1:IdentyfikatorPodmiotu/ns2:NIP" xmlDataType="integer"/>
    </tableColumn>
    <tableColumn id="12" uniqueName="ns2:PelnaNazwa" name="ns2:PelnaNazwa">
      <xmlColumnPr mapId="15" xpath="/ns1:JPK/ns1:Podmiot1/ns1:IdentyfikatorPodmiotu/ns2:PelnaNazwa" xmlDataType="string"/>
    </tableColumn>
    <tableColumn id="13" uniqueName="ns2:REGON" name="ns2:REGON">
      <xmlColumnPr mapId="15" xpath="/ns1:JPK/ns1:Podmiot1/ns1:IdentyfikatorPodmiotu/ns2:REGON" xmlDataType="integer"/>
    </tableColumn>
    <tableColumn id="14" uniqueName="ns2:KodKraju" name="ns2:KodKraju">
      <xmlColumnPr mapId="15" xpath="/ns1:JPK/ns1:Podmiot1/ns1:AdresPodmiotu/ns2:KodKraju" xmlDataType="string"/>
    </tableColumn>
    <tableColumn id="15" uniqueName="ns2:Wojewodztwo" name="ns2:Wojewodztwo">
      <xmlColumnPr mapId="15" xpath="/ns1:JPK/ns1:Podmiot1/ns1:AdresPodmiotu/ns2:Wojewodztwo" xmlDataType="string"/>
    </tableColumn>
    <tableColumn id="16" uniqueName="ns2:Powiat" name="ns2:Powiat">
      <xmlColumnPr mapId="15" xpath="/ns1:JPK/ns1:Podmiot1/ns1:AdresPodmiotu/ns2:Powiat" xmlDataType="string"/>
    </tableColumn>
    <tableColumn id="17" uniqueName="ns2:Gmina" name="ns2:Gmina">
      <xmlColumnPr mapId="15" xpath="/ns1:JPK/ns1:Podmiot1/ns1:AdresPodmiotu/ns2:Gmina" xmlDataType="string"/>
    </tableColumn>
    <tableColumn id="18" uniqueName="ns2:Ulica" name="ns2:Ulica">
      <xmlColumnPr mapId="15" xpath="/ns1:JPK/ns1:Podmiot1/ns1:AdresPodmiotu/ns2:Ulica" xmlDataType="string"/>
    </tableColumn>
    <tableColumn id="19" uniqueName="ns2:NrDomu" name="ns2:NrDomu">
      <xmlColumnPr mapId="15" xpath="/ns1:JPK/ns1:Podmiot1/ns1:AdresPodmiotu/ns2:NrDomu" xmlDataType="integer"/>
    </tableColumn>
    <tableColumn id="20" uniqueName="ns2:NrLokalu" name="ns2:NrLokalu">
      <xmlColumnPr mapId="15" xpath="/ns1:JPK/ns1:Podmiot1/ns1:AdresPodmiotu/ns2:NrLokalu" xmlDataType="integer"/>
    </tableColumn>
    <tableColumn id="21" uniqueName="ns2:Miejscowosc" name="ns2:Miejscowosc">
      <xmlColumnPr mapId="15" xpath="/ns1:JPK/ns1:Podmiot1/ns1:AdresPodmiotu/ns2:Miejscowosc" xmlDataType="string"/>
    </tableColumn>
    <tableColumn id="22" uniqueName="ns2:KodPocztowy" name="ns2:KodPocztowy">
      <xmlColumnPr mapId="15" xpath="/ns1:JPK/ns1:Podmiot1/ns1:AdresPodmiotu/ns2:KodPocztowy" xmlDataType="string"/>
    </tableColumn>
    <tableColumn id="23" uniqueName="ns2:Poczta" name="ns2:Poczta">
      <xmlColumnPr mapId="15" xpath="/ns1:JPK/ns1:Podmiot1/ns1:AdresPodmiotu/ns2:Poczta" xmlDataType="string"/>
    </tableColumn>
    <tableColumn id="24" uniqueName="typ" name="typ">
      <xmlColumnPr mapId="15" xpath="/ns1:JPK/ns1:ZOiS/@typ" xmlDataType="string"/>
    </tableColumn>
    <tableColumn id="25" uniqueName="ns1:KodKonta" name="ns1:KodKonta">
      <xmlColumnPr mapId="15" xpath="/ns1:JPK/ns1:ZOiS/ns1:KodKonta" xmlDataType="string"/>
    </tableColumn>
    <tableColumn id="26" uniqueName="ns1:OpisKonta" name="ns1:OpisKonta">
      <xmlColumnPr mapId="15" xpath="/ns1:JPK/ns1:ZOiS/ns1:OpisKonta" xmlDataType="string"/>
    </tableColumn>
    <tableColumn id="27" uniqueName="ns1:TypKonta" name="ns1:TypKonta">
      <xmlColumnPr mapId="15" xpath="/ns1:JPK/ns1:ZOiS/ns1:TypKonta" xmlDataType="string"/>
    </tableColumn>
    <tableColumn id="28" uniqueName="ns1:KodZespolu" name="ns1:KodZespolu">
      <xmlColumnPr mapId="15" xpath="/ns1:JPK/ns1:ZOiS/ns1:KodZespolu" xmlDataType="integer"/>
    </tableColumn>
    <tableColumn id="29" uniqueName="ns1:OpisZespolu" name="ns1:OpisZespolu">
      <xmlColumnPr mapId="15" xpath="/ns1:JPK/ns1:ZOiS/ns1:OpisZespolu" xmlDataType="string"/>
    </tableColumn>
    <tableColumn id="30" uniqueName="ns1:KodKategorii" name="ns1:KodKategorii">
      <xmlColumnPr mapId="15" xpath="/ns1:JPK/ns1:ZOiS/ns1:KodKategorii" xmlDataType="integer"/>
    </tableColumn>
    <tableColumn id="31" uniqueName="ns1:OpisKategorii" name="ns1:OpisKategorii">
      <xmlColumnPr mapId="15" xpath="/ns1:JPK/ns1:ZOiS/ns1:OpisKategorii" xmlDataType="string"/>
    </tableColumn>
    <tableColumn id="32" uniqueName="ns1:KodPodkategorii" name="ns1:KodPodkategorii">
      <xmlColumnPr mapId="15" xpath="/ns1:JPK/ns1:ZOiS/ns1:KodPodkategorii" xmlDataType="integer"/>
    </tableColumn>
    <tableColumn id="33" uniqueName="ns1:OpisPodkategorii" name="ns1:OpisPodkategorii">
      <xmlColumnPr mapId="15" xpath="/ns1:JPK/ns1:ZOiS/ns1:OpisPodkategorii" xmlDataType="string"/>
    </tableColumn>
    <tableColumn id="34" uniqueName="ns1:BilansOtwarciaWinien" name="ns1:BilansOtwarciaWinien">
      <xmlColumnPr mapId="15" xpath="/ns1:JPK/ns1:ZOiS/ns1:BilansOtwarciaWinien" xmlDataType="double"/>
    </tableColumn>
    <tableColumn id="35" uniqueName="ns1:BilansOtwarciaMa" name="ns1:BilansOtwarciaMa">
      <xmlColumnPr mapId="15" xpath="/ns1:JPK/ns1:ZOiS/ns1:BilansOtwarciaMa" xmlDataType="double"/>
    </tableColumn>
    <tableColumn id="36" uniqueName="ns1:ObrotyWinien" name="ns1:ObrotyWinien">
      <xmlColumnPr mapId="15" xpath="/ns1:JPK/ns1:ZOiS/ns1:ObrotyWinien" xmlDataType="double"/>
    </tableColumn>
    <tableColumn id="37" uniqueName="ns1:ObrotyMa" name="ns1:ObrotyMa">
      <xmlColumnPr mapId="15" xpath="/ns1:JPK/ns1:ZOiS/ns1:ObrotyMa" xmlDataType="double"/>
    </tableColumn>
    <tableColumn id="38" uniqueName="ns1:ObrotyWinienNarast" name="ns1:ObrotyWinienNarast">
      <xmlColumnPr mapId="15" xpath="/ns1:JPK/ns1:ZOiS/ns1:ObrotyWinienNarast" xmlDataType="double"/>
    </tableColumn>
    <tableColumn id="39" uniqueName="ns1:ObrotyMaNarast" name="ns1:ObrotyMaNarast">
      <xmlColumnPr mapId="15" xpath="/ns1:JPK/ns1:ZOiS/ns1:ObrotyMaNarast" xmlDataType="double"/>
    </tableColumn>
    <tableColumn id="40" uniqueName="ns1:SaldoWinien" name="ns1:SaldoWinien">
      <xmlColumnPr mapId="15" xpath="/ns1:JPK/ns1:ZOiS/ns1:SaldoWinien" xmlDataType="double"/>
    </tableColumn>
    <tableColumn id="41" uniqueName="ns1:SaldoMa" name="ns1:SaldoMa">
      <xmlColumnPr mapId="15" xpath="/ns1:JPK/ns1:ZOiS/ns1:SaldoMa" xmlDataType="double"/>
    </tableColumn>
    <tableColumn id="42" uniqueName="typ" name="typ2">
      <xmlColumnPr mapId="15" xpath="/ns1:JPK/ns1:Dziennik/@typ" xmlDataType="string"/>
    </tableColumn>
    <tableColumn id="43" uniqueName="ns1:LpZapisuDziennika" name="ns1:LpZapisuDziennika">
      <xmlColumnPr mapId="15" xpath="/ns1:JPK/ns1:Dziennik/ns1:LpZapisuDziennika" xmlDataType="integer"/>
    </tableColumn>
    <tableColumn id="44" uniqueName="ns1:NrZapisuDziennika" name="ns1:NrZapisuDziennika">
      <xmlColumnPr mapId="15" xpath="/ns1:JPK/ns1:Dziennik/ns1:NrZapisuDziennika" xmlDataType="string"/>
    </tableColumn>
    <tableColumn id="45" uniqueName="ns1:OpisDziennika" name="ns1:OpisDziennika">
      <xmlColumnPr mapId="15" xpath="/ns1:JPK/ns1:Dziennik/ns1:OpisDziennika" xmlDataType="integer"/>
    </tableColumn>
    <tableColumn id="46" uniqueName="ns1:NrDowoduKsiegowego" name="ns1:NrDowoduKsiegowego">
      <xmlColumnPr mapId="15" xpath="/ns1:JPK/ns1:Dziennik/ns1:NrDowoduKsiegowego" xmlDataType="integer"/>
    </tableColumn>
    <tableColumn id="47" uniqueName="ns1:RodzajDowodu" name="ns1:RodzajDowodu">
      <xmlColumnPr mapId="15" xpath="/ns1:JPK/ns1:Dziennik/ns1:RodzajDowodu" xmlDataType="string"/>
    </tableColumn>
    <tableColumn id="48" uniqueName="ns1:DataOperacji" name="ns1:DataOperacji">
      <xmlColumnPr mapId="15" xpath="/ns1:JPK/ns1:Dziennik/ns1:DataOperacji" xmlDataType="date"/>
    </tableColumn>
    <tableColumn id="49" uniqueName="ns1:DataDowodu" name="ns1:DataDowodu">
      <xmlColumnPr mapId="15" xpath="/ns1:JPK/ns1:Dziennik/ns1:DataDowodu" xmlDataType="date"/>
    </tableColumn>
    <tableColumn id="50" uniqueName="ns1:DataKsiegowania" name="ns1:DataKsiegowania">
      <xmlColumnPr mapId="15" xpath="/ns1:JPK/ns1:Dziennik/ns1:DataKsiegowania" xmlDataType="date"/>
    </tableColumn>
    <tableColumn id="51" uniqueName="ns1:KodOperatora" name="ns1:KodOperatora">
      <xmlColumnPr mapId="15" xpath="/ns1:JPK/ns1:Dziennik/ns1:KodOperatora" xmlDataType="string"/>
    </tableColumn>
    <tableColumn id="52" uniqueName="ns1:OpisOperacji" name="ns1:OpisOperacji">
      <xmlColumnPr mapId="15" xpath="/ns1:JPK/ns1:Dziennik/ns1:OpisOperacji" xmlDataType="string"/>
    </tableColumn>
    <tableColumn id="53" uniqueName="ns1:DziennikKwotaOperacji" name="ns1:DziennikKwotaOperacji">
      <xmlColumnPr mapId="15" xpath="/ns1:JPK/ns1:Dziennik/ns1:DziennikKwotaOperacji" xmlDataType="double"/>
    </tableColumn>
    <tableColumn id="54" uniqueName="ns1:LiczbaWierszyDziennika" name="ns1:LiczbaWierszyDziennika">
      <xmlColumnPr mapId="15" xpath="/ns1:JPK/ns1:DziennikCtrl/ns1:LiczbaWierszyDziennika" xmlDataType="integer"/>
    </tableColumn>
    <tableColumn id="55" uniqueName="ns1:SumaKwotOperacji" name="ns1:SumaKwotOperacji">
      <xmlColumnPr mapId="15" xpath="/ns1:JPK/ns1:DziennikCtrl/ns1:SumaKwotOperacji" xmlDataType="double"/>
    </tableColumn>
    <tableColumn id="56" uniqueName="typ" name="typ3">
      <xmlColumnPr mapId="15" xpath="/ns1:JPK/ns1:KontoZapis/@typ" xmlDataType="string"/>
    </tableColumn>
    <tableColumn id="57" uniqueName="ns1:LpZapisu" name="ns1:LpZapisu">
      <xmlColumnPr mapId="15" xpath="/ns1:JPK/ns1:KontoZapis/ns1:LpZapisu" xmlDataType="integer"/>
    </tableColumn>
    <tableColumn id="58" uniqueName="ns1:NrZapisu" name="ns1:NrZapisu">
      <xmlColumnPr mapId="15" xpath="/ns1:JPK/ns1:KontoZapis/ns1:NrZapisu" xmlDataType="string"/>
    </tableColumn>
    <tableColumn id="59" uniqueName="ns1:KodKontaWinien" name="ns1:KodKontaWinien">
      <xmlColumnPr mapId="15" xpath="/ns1:JPK/ns1:KontoZapis/ns1:KodKontaWinien" xmlDataType="string"/>
    </tableColumn>
    <tableColumn id="60" uniqueName="ns1:KwotaWinien" name="ns1:KwotaWinien">
      <xmlColumnPr mapId="15" xpath="/ns1:JPK/ns1:KontoZapis/ns1:KwotaWinien" xmlDataType="double"/>
    </tableColumn>
    <tableColumn id="61" uniqueName="ns1:KwotaWinienWaluta" name="ns1:KwotaWinienWaluta">
      <xmlColumnPr mapId="15" xpath="/ns1:JPK/ns1:KontoZapis/ns1:KwotaWinienWaluta" xmlDataType="integer"/>
    </tableColumn>
    <tableColumn id="62" uniqueName="ns1:KodWalutyWinien" name="ns1:KodWalutyWinien">
      <xmlColumnPr mapId="15" xpath="/ns1:JPK/ns1:KontoZapis/ns1:KodWalutyWinien" xmlDataType="string"/>
    </tableColumn>
    <tableColumn id="63" uniqueName="ns1:OpisZapisuWinien" name="ns1:OpisZapisuWinien">
      <xmlColumnPr mapId="15" xpath="/ns1:JPK/ns1:KontoZapis/ns1:OpisZapisuWinien" xmlDataType="string"/>
    </tableColumn>
    <tableColumn id="64" uniqueName="ns1:KodKontaMa" name="ns1:KodKontaMa">
      <xmlColumnPr mapId="15" xpath="/ns1:JPK/ns1:KontoZapis/ns1:KodKontaMa" xmlDataType="string"/>
    </tableColumn>
    <tableColumn id="65" uniqueName="ns1:KwotaMa" name="ns1:KwotaMa">
      <xmlColumnPr mapId="15" xpath="/ns1:JPK/ns1:KontoZapis/ns1:KwotaMa" xmlDataType="double"/>
    </tableColumn>
    <tableColumn id="66" uniqueName="ns1:KwotaMaWaluta" name="ns1:KwotaMaWaluta">
      <xmlColumnPr mapId="15" xpath="/ns1:JPK/ns1:KontoZapis/ns1:KwotaMaWaluta" xmlDataType="integer"/>
    </tableColumn>
    <tableColumn id="67" uniqueName="ns1:KodWalutyMa" name="ns1:KodWalutyMa">
      <xmlColumnPr mapId="15" xpath="/ns1:JPK/ns1:KontoZapis/ns1:KodWalutyMa" xmlDataType="string"/>
    </tableColumn>
    <tableColumn id="68" uniqueName="ns1:OpisZapisuMa" name="ns1:OpisZapisuMa">
      <xmlColumnPr mapId="15" xpath="/ns1:JPK/ns1:KontoZapis/ns1:OpisZapisuMa" xmlDataType="string"/>
    </tableColumn>
    <tableColumn id="69" uniqueName="ns1:LiczbaWierszyKontoZapisj" name="ns1:LiczbaWierszyKontoZapisj">
      <xmlColumnPr mapId="15" xpath="/ns1:JPK/ns1:KontoZapisCtrl/ns1:LiczbaWierszyKontoZapisj" xmlDataType="integer"/>
    </tableColumn>
    <tableColumn id="70" uniqueName="ns1:SumaWinien" name="ns1:SumaWinien">
      <xmlColumnPr mapId="15" xpath="/ns1:JPK/ns1:KontoZapisCtrl/ns1:SumaWinien" xmlDataType="double"/>
    </tableColumn>
    <tableColumn id="71" uniqueName="ns1:SumaMa" name="ns1:SumaMa">
      <xmlColumnPr mapId="15" xpath="/ns1:JPK/ns1:KontoZapisCtrl/ns1:SumaMa" xmlDataType="double"/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6" name="Tabela16" displayName="Tabela16" ref="A1:BS48" tableType="xml" totalsRowShown="0" connectionId="21">
  <autoFilter ref="A1:BS48"/>
  <tableColumns count="71">
    <tableColumn id="1" uniqueName="ns1:KodFormularza" name="ns1:KodFormularza">
      <xmlColumnPr mapId="16" xpath="/ns1:JPK/ns1:Naglowek/ns1:KodFormularza" xmlDataType="string"/>
    </tableColumn>
    <tableColumn id="2" uniqueName="kodSystemowy" name="kodSystemowy">
      <xmlColumnPr mapId="16" xpath="/ns1:JPK/ns1:Naglowek/ns1:KodFormularza/@kodSystemowy" xmlDataType="string"/>
    </tableColumn>
    <tableColumn id="3" uniqueName="wersjaSchemy" name="wersjaSchemy">
      <xmlColumnPr mapId="16" xpath="/ns1:JPK/ns1:Naglowek/ns1:KodFormularza/@wersjaSchemy" xmlDataType="string"/>
    </tableColumn>
    <tableColumn id="4" uniqueName="ns1:WariantFormularza" name="ns1:WariantFormularza">
      <xmlColumnPr mapId="16" xpath="/ns1:JPK/ns1:Naglowek/ns1:WariantFormularza" xmlDataType="integer"/>
    </tableColumn>
    <tableColumn id="5" uniqueName="ns1:CelZlozenia" name="ns1:CelZlozenia">
      <xmlColumnPr mapId="16" xpath="/ns1:JPK/ns1:Naglowek/ns1:CelZlozenia" xmlDataType="integer"/>
    </tableColumn>
    <tableColumn id="6" uniqueName="ns1:DataWytworzeniaJPK" name="ns1:DataWytworzeniaJPK">
      <xmlColumnPr mapId="16" xpath="/ns1:JPK/ns1:Naglowek/ns1:DataWytworzeniaJPK" xmlDataType="dateTime"/>
    </tableColumn>
    <tableColumn id="7" uniqueName="ns1:DataOd" name="ns1:DataOd">
      <xmlColumnPr mapId="16" xpath="/ns1:JPK/ns1:Naglowek/ns1:DataOd" xmlDataType="date"/>
    </tableColumn>
    <tableColumn id="8" uniqueName="ns1:DataDo" name="ns1:DataDo">
      <xmlColumnPr mapId="16" xpath="/ns1:JPK/ns1:Naglowek/ns1:DataDo" xmlDataType="date"/>
    </tableColumn>
    <tableColumn id="9" uniqueName="ns1:DomyslnyKodWaluty" name="ns1:DomyslnyKodWaluty">
      <xmlColumnPr mapId="16" xpath="/ns1:JPK/ns1:Naglowek/ns1:DomyslnyKodWaluty" xmlDataType="string"/>
    </tableColumn>
    <tableColumn id="10" uniqueName="ns1:KodUrzedu" name="ns1:KodUrzedu">
      <xmlColumnPr mapId="16" xpath="/ns1:JPK/ns1:Naglowek/ns1:KodUrzedu" xmlDataType="integer"/>
    </tableColumn>
    <tableColumn id="11" uniqueName="ns2:NIP" name="ns2:NIP">
      <xmlColumnPr mapId="16" xpath="/ns1:JPK/ns1:Podmiot1/ns1:IdentyfikatorPodmiotu/ns2:NIP" xmlDataType="integer"/>
    </tableColumn>
    <tableColumn id="12" uniqueName="ns2:PelnaNazwa" name="ns2:PelnaNazwa">
      <xmlColumnPr mapId="16" xpath="/ns1:JPK/ns1:Podmiot1/ns1:IdentyfikatorPodmiotu/ns2:PelnaNazwa" xmlDataType="string"/>
    </tableColumn>
    <tableColumn id="13" uniqueName="ns2:REGON" name="ns2:REGON">
      <xmlColumnPr mapId="16" xpath="/ns1:JPK/ns1:Podmiot1/ns1:IdentyfikatorPodmiotu/ns2:REGON" xmlDataType="integer"/>
    </tableColumn>
    <tableColumn id="14" uniqueName="ns2:KodKraju" name="ns2:KodKraju">
      <xmlColumnPr mapId="16" xpath="/ns1:JPK/ns1:Podmiot1/ns1:AdresPodmiotu/ns2:KodKraju" xmlDataType="string"/>
    </tableColumn>
    <tableColumn id="15" uniqueName="ns2:Wojewodztwo" name="ns2:Wojewodztwo">
      <xmlColumnPr mapId="16" xpath="/ns1:JPK/ns1:Podmiot1/ns1:AdresPodmiotu/ns2:Wojewodztwo" xmlDataType="string"/>
    </tableColumn>
    <tableColumn id="16" uniqueName="ns2:Powiat" name="ns2:Powiat">
      <xmlColumnPr mapId="16" xpath="/ns1:JPK/ns1:Podmiot1/ns1:AdresPodmiotu/ns2:Powiat" xmlDataType="string"/>
    </tableColumn>
    <tableColumn id="17" uniqueName="ns2:Gmina" name="ns2:Gmina">
      <xmlColumnPr mapId="16" xpath="/ns1:JPK/ns1:Podmiot1/ns1:AdresPodmiotu/ns2:Gmina" xmlDataType="string"/>
    </tableColumn>
    <tableColumn id="18" uniqueName="ns2:Ulica" name="ns2:Ulica">
      <xmlColumnPr mapId="16" xpath="/ns1:JPK/ns1:Podmiot1/ns1:AdresPodmiotu/ns2:Ulica" xmlDataType="string"/>
    </tableColumn>
    <tableColumn id="19" uniqueName="ns2:NrDomu" name="ns2:NrDomu">
      <xmlColumnPr mapId="16" xpath="/ns1:JPK/ns1:Podmiot1/ns1:AdresPodmiotu/ns2:NrDomu" xmlDataType="integer"/>
    </tableColumn>
    <tableColumn id="20" uniqueName="ns2:NrLokalu" name="ns2:NrLokalu">
      <xmlColumnPr mapId="16" xpath="/ns1:JPK/ns1:Podmiot1/ns1:AdresPodmiotu/ns2:NrLokalu" xmlDataType="integer"/>
    </tableColumn>
    <tableColumn id="21" uniqueName="ns2:Miejscowosc" name="ns2:Miejscowosc">
      <xmlColumnPr mapId="16" xpath="/ns1:JPK/ns1:Podmiot1/ns1:AdresPodmiotu/ns2:Miejscowosc" xmlDataType="string"/>
    </tableColumn>
    <tableColumn id="22" uniqueName="ns2:KodPocztowy" name="ns2:KodPocztowy">
      <xmlColumnPr mapId="16" xpath="/ns1:JPK/ns1:Podmiot1/ns1:AdresPodmiotu/ns2:KodPocztowy" xmlDataType="string"/>
    </tableColumn>
    <tableColumn id="23" uniqueName="ns2:Poczta" name="ns2:Poczta">
      <xmlColumnPr mapId="16" xpath="/ns1:JPK/ns1:Podmiot1/ns1:AdresPodmiotu/ns2:Poczta" xmlDataType="string"/>
    </tableColumn>
    <tableColumn id="24" uniqueName="typ" name="typ">
      <xmlColumnPr mapId="16" xpath="/ns1:JPK/ns1:ZOiS/@typ" xmlDataType="string"/>
    </tableColumn>
    <tableColumn id="25" uniqueName="ns1:KodKonta" name="ns1:KodKonta">
      <xmlColumnPr mapId="16" xpath="/ns1:JPK/ns1:ZOiS/ns1:KodKonta" xmlDataType="string"/>
    </tableColumn>
    <tableColumn id="26" uniqueName="ns1:OpisKonta" name="ns1:OpisKonta">
      <xmlColumnPr mapId="16" xpath="/ns1:JPK/ns1:ZOiS/ns1:OpisKonta" xmlDataType="string"/>
    </tableColumn>
    <tableColumn id="27" uniqueName="ns1:TypKonta" name="ns1:TypKonta">
      <xmlColumnPr mapId="16" xpath="/ns1:JPK/ns1:ZOiS/ns1:TypKonta" xmlDataType="string"/>
    </tableColumn>
    <tableColumn id="28" uniqueName="ns1:KodZespolu" name="ns1:KodZespolu">
      <xmlColumnPr mapId="16" xpath="/ns1:JPK/ns1:ZOiS/ns1:KodZespolu" xmlDataType="integer"/>
    </tableColumn>
    <tableColumn id="29" uniqueName="ns1:OpisZespolu" name="ns1:OpisZespolu">
      <xmlColumnPr mapId="16" xpath="/ns1:JPK/ns1:ZOiS/ns1:OpisZespolu" xmlDataType="string"/>
    </tableColumn>
    <tableColumn id="30" uniqueName="ns1:KodKategorii" name="ns1:KodKategorii">
      <xmlColumnPr mapId="16" xpath="/ns1:JPK/ns1:ZOiS/ns1:KodKategorii" xmlDataType="integer"/>
    </tableColumn>
    <tableColumn id="31" uniqueName="ns1:OpisKategorii" name="ns1:OpisKategorii">
      <xmlColumnPr mapId="16" xpath="/ns1:JPK/ns1:ZOiS/ns1:OpisKategorii" xmlDataType="string"/>
    </tableColumn>
    <tableColumn id="32" uniqueName="ns1:KodPodkategorii" name="ns1:KodPodkategorii">
      <xmlColumnPr mapId="16" xpath="/ns1:JPK/ns1:ZOiS/ns1:KodPodkategorii" xmlDataType="integer"/>
    </tableColumn>
    <tableColumn id="33" uniqueName="ns1:OpisPodkategorii" name="ns1:OpisPodkategorii">
      <xmlColumnPr mapId="16" xpath="/ns1:JPK/ns1:ZOiS/ns1:OpisPodkategorii" xmlDataType="string"/>
    </tableColumn>
    <tableColumn id="34" uniqueName="ns1:BilansOtwarciaWinien" name="ns1:BilansOtwarciaWinien">
      <xmlColumnPr mapId="16" xpath="/ns1:JPK/ns1:ZOiS/ns1:BilansOtwarciaWinien" xmlDataType="double"/>
    </tableColumn>
    <tableColumn id="35" uniqueName="ns1:BilansOtwarciaMa" name="ns1:BilansOtwarciaMa">
      <xmlColumnPr mapId="16" xpath="/ns1:JPK/ns1:ZOiS/ns1:BilansOtwarciaMa" xmlDataType="double"/>
    </tableColumn>
    <tableColumn id="36" uniqueName="ns1:ObrotyWinien" name="ns1:ObrotyWinien">
      <xmlColumnPr mapId="16" xpath="/ns1:JPK/ns1:ZOiS/ns1:ObrotyWinien" xmlDataType="double"/>
    </tableColumn>
    <tableColumn id="37" uniqueName="ns1:ObrotyMa" name="ns1:ObrotyMa">
      <xmlColumnPr mapId="16" xpath="/ns1:JPK/ns1:ZOiS/ns1:ObrotyMa" xmlDataType="double"/>
    </tableColumn>
    <tableColumn id="38" uniqueName="ns1:ObrotyWinienNarast" name="ns1:ObrotyWinienNarast">
      <xmlColumnPr mapId="16" xpath="/ns1:JPK/ns1:ZOiS/ns1:ObrotyWinienNarast" xmlDataType="double"/>
    </tableColumn>
    <tableColumn id="39" uniqueName="ns1:ObrotyMaNarast" name="ns1:ObrotyMaNarast">
      <xmlColumnPr mapId="16" xpath="/ns1:JPK/ns1:ZOiS/ns1:ObrotyMaNarast" xmlDataType="double"/>
    </tableColumn>
    <tableColumn id="40" uniqueName="ns1:SaldoWinien" name="ns1:SaldoWinien">
      <xmlColumnPr mapId="16" xpath="/ns1:JPK/ns1:ZOiS/ns1:SaldoWinien" xmlDataType="double"/>
    </tableColumn>
    <tableColumn id="41" uniqueName="ns1:SaldoMa" name="ns1:SaldoMa">
      <xmlColumnPr mapId="16" xpath="/ns1:JPK/ns1:ZOiS/ns1:SaldoMa" xmlDataType="double"/>
    </tableColumn>
    <tableColumn id="42" uniqueName="typ" name="typ2">
      <xmlColumnPr mapId="16" xpath="/ns1:JPK/ns1:Dziennik/@typ" xmlDataType="string"/>
    </tableColumn>
    <tableColumn id="43" uniqueName="ns1:LpZapisuDziennika" name="ns1:LpZapisuDziennika">
      <xmlColumnPr mapId="16" xpath="/ns1:JPK/ns1:Dziennik/ns1:LpZapisuDziennika" xmlDataType="integer"/>
    </tableColumn>
    <tableColumn id="44" uniqueName="ns1:NrZapisuDziennika" name="ns1:NrZapisuDziennika">
      <xmlColumnPr mapId="16" xpath="/ns1:JPK/ns1:Dziennik/ns1:NrZapisuDziennika" xmlDataType="string"/>
    </tableColumn>
    <tableColumn id="45" uniqueName="ns1:OpisDziennika" name="ns1:OpisDziennika">
      <xmlColumnPr mapId="16" xpath="/ns1:JPK/ns1:Dziennik/ns1:OpisDziennika" xmlDataType="integer"/>
    </tableColumn>
    <tableColumn id="46" uniqueName="ns1:NrDowoduKsiegowego" name="ns1:NrDowoduKsiegowego">
      <xmlColumnPr mapId="16" xpath="/ns1:JPK/ns1:Dziennik/ns1:NrDowoduKsiegowego" xmlDataType="integer"/>
    </tableColumn>
    <tableColumn id="47" uniqueName="ns1:RodzajDowodu" name="ns1:RodzajDowodu">
      <xmlColumnPr mapId="16" xpath="/ns1:JPK/ns1:Dziennik/ns1:RodzajDowodu" xmlDataType="string"/>
    </tableColumn>
    <tableColumn id="48" uniqueName="ns1:DataOperacji" name="ns1:DataOperacji">
      <xmlColumnPr mapId="16" xpath="/ns1:JPK/ns1:Dziennik/ns1:DataOperacji" xmlDataType="date"/>
    </tableColumn>
    <tableColumn id="49" uniqueName="ns1:DataDowodu" name="ns1:DataDowodu">
      <xmlColumnPr mapId="16" xpath="/ns1:JPK/ns1:Dziennik/ns1:DataDowodu" xmlDataType="date"/>
    </tableColumn>
    <tableColumn id="50" uniqueName="ns1:DataKsiegowania" name="ns1:DataKsiegowania">
      <xmlColumnPr mapId="16" xpath="/ns1:JPK/ns1:Dziennik/ns1:DataKsiegowania" xmlDataType="date"/>
    </tableColumn>
    <tableColumn id="51" uniqueName="ns1:KodOperatora" name="ns1:KodOperatora">
      <xmlColumnPr mapId="16" xpath="/ns1:JPK/ns1:Dziennik/ns1:KodOperatora" xmlDataType="string"/>
    </tableColumn>
    <tableColumn id="52" uniqueName="ns1:OpisOperacji" name="ns1:OpisOperacji">
      <xmlColumnPr mapId="16" xpath="/ns1:JPK/ns1:Dziennik/ns1:OpisOperacji" xmlDataType="string"/>
    </tableColumn>
    <tableColumn id="53" uniqueName="ns1:DziennikKwotaOperacji" name="ns1:DziennikKwotaOperacji">
      <xmlColumnPr mapId="16" xpath="/ns1:JPK/ns1:Dziennik/ns1:DziennikKwotaOperacji" xmlDataType="double"/>
    </tableColumn>
    <tableColumn id="54" uniqueName="ns1:LiczbaWierszyDziennika" name="ns1:LiczbaWierszyDziennika">
      <xmlColumnPr mapId="16" xpath="/ns1:JPK/ns1:DziennikCtrl/ns1:LiczbaWierszyDziennika" xmlDataType="integer"/>
    </tableColumn>
    <tableColumn id="55" uniqueName="ns1:SumaKwotOperacji" name="ns1:SumaKwotOperacji">
      <xmlColumnPr mapId="16" xpath="/ns1:JPK/ns1:DziennikCtrl/ns1:SumaKwotOperacji" xmlDataType="double"/>
    </tableColumn>
    <tableColumn id="56" uniqueName="typ" name="typ3">
      <xmlColumnPr mapId="16" xpath="/ns1:JPK/ns1:KontoZapis/@typ" xmlDataType="string"/>
    </tableColumn>
    <tableColumn id="57" uniqueName="ns1:LpZapisu" name="ns1:LpZapisu">
      <xmlColumnPr mapId="16" xpath="/ns1:JPK/ns1:KontoZapis/ns1:LpZapisu" xmlDataType="integer"/>
    </tableColumn>
    <tableColumn id="58" uniqueName="ns1:NrZapisu" name="ns1:NrZapisu">
      <xmlColumnPr mapId="16" xpath="/ns1:JPK/ns1:KontoZapis/ns1:NrZapisu" xmlDataType="string"/>
    </tableColumn>
    <tableColumn id="59" uniqueName="ns1:KodKontaWinien" name="ns1:KodKontaWinien">
      <xmlColumnPr mapId="16" xpath="/ns1:JPK/ns1:KontoZapis/ns1:KodKontaWinien" xmlDataType="string"/>
    </tableColumn>
    <tableColumn id="60" uniqueName="ns1:KwotaWinien" name="ns1:KwotaWinien">
      <xmlColumnPr mapId="16" xpath="/ns1:JPK/ns1:KontoZapis/ns1:KwotaWinien" xmlDataType="double"/>
    </tableColumn>
    <tableColumn id="61" uniqueName="ns1:KwotaWinienWaluta" name="ns1:KwotaWinienWaluta">
      <xmlColumnPr mapId="16" xpath="/ns1:JPK/ns1:KontoZapis/ns1:KwotaWinienWaluta" xmlDataType="integer"/>
    </tableColumn>
    <tableColumn id="62" uniqueName="ns1:KodWalutyWinien" name="ns1:KodWalutyWinien">
      <xmlColumnPr mapId="16" xpath="/ns1:JPK/ns1:KontoZapis/ns1:KodWalutyWinien" xmlDataType="string"/>
    </tableColumn>
    <tableColumn id="63" uniqueName="ns1:OpisZapisuWinien" name="ns1:OpisZapisuWinien">
      <xmlColumnPr mapId="16" xpath="/ns1:JPK/ns1:KontoZapis/ns1:OpisZapisuWinien" xmlDataType="string"/>
    </tableColumn>
    <tableColumn id="64" uniqueName="ns1:KodKontaMa" name="ns1:KodKontaMa">
      <xmlColumnPr mapId="16" xpath="/ns1:JPK/ns1:KontoZapis/ns1:KodKontaMa" xmlDataType="string"/>
    </tableColumn>
    <tableColumn id="65" uniqueName="ns1:KwotaMa" name="ns1:KwotaMa">
      <xmlColumnPr mapId="16" xpath="/ns1:JPK/ns1:KontoZapis/ns1:KwotaMa" xmlDataType="double"/>
    </tableColumn>
    <tableColumn id="66" uniqueName="ns1:KwotaMaWaluta" name="ns1:KwotaMaWaluta">
      <xmlColumnPr mapId="16" xpath="/ns1:JPK/ns1:KontoZapis/ns1:KwotaMaWaluta" xmlDataType="integer"/>
    </tableColumn>
    <tableColumn id="67" uniqueName="ns1:KodWalutyMa" name="ns1:KodWalutyMa">
      <xmlColumnPr mapId="16" xpath="/ns1:JPK/ns1:KontoZapis/ns1:KodWalutyMa" xmlDataType="string"/>
    </tableColumn>
    <tableColumn id="68" uniqueName="ns1:OpisZapisuMa" name="ns1:OpisZapisuMa">
      <xmlColumnPr mapId="16" xpath="/ns1:JPK/ns1:KontoZapis/ns1:OpisZapisuMa" xmlDataType="string"/>
    </tableColumn>
    <tableColumn id="69" uniqueName="ns1:LiczbaWierszyKontoZapisj" name="ns1:LiczbaWierszyKontoZapisj">
      <xmlColumnPr mapId="16" xpath="/ns1:JPK/ns1:KontoZapisCtrl/ns1:LiczbaWierszyKontoZapisj" xmlDataType="integer"/>
    </tableColumn>
    <tableColumn id="70" uniqueName="ns1:SumaWinien" name="ns1:SumaWinien">
      <xmlColumnPr mapId="16" xpath="/ns1:JPK/ns1:KontoZapisCtrl/ns1:SumaWinien" xmlDataType="double"/>
    </tableColumn>
    <tableColumn id="71" uniqueName="ns1:SumaMa" name="ns1:SumaMa">
      <xmlColumnPr mapId="16" xpath="/ns1:JPK/ns1:KontoZapisCtrl/ns1:SumaMa" xmlDataType="double"/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7" name="Tabela17" displayName="Tabela17" ref="A1:BS42" tableType="xml" totalsRowShown="0" connectionId="22">
  <autoFilter ref="A1:BS42"/>
  <tableColumns count="71">
    <tableColumn id="1" uniqueName="ns1:KodFormularza" name="ns1:KodFormularza">
      <xmlColumnPr mapId="17" xpath="/ns1:JPK/ns1:Naglowek/ns1:KodFormularza" xmlDataType="string"/>
    </tableColumn>
    <tableColumn id="2" uniqueName="kodSystemowy" name="kodSystemowy">
      <xmlColumnPr mapId="17" xpath="/ns1:JPK/ns1:Naglowek/ns1:KodFormularza/@kodSystemowy" xmlDataType="string"/>
    </tableColumn>
    <tableColumn id="3" uniqueName="wersjaSchemy" name="wersjaSchemy">
      <xmlColumnPr mapId="17" xpath="/ns1:JPK/ns1:Naglowek/ns1:KodFormularza/@wersjaSchemy" xmlDataType="string"/>
    </tableColumn>
    <tableColumn id="4" uniqueName="ns1:WariantFormularza" name="ns1:WariantFormularza">
      <xmlColumnPr mapId="17" xpath="/ns1:JPK/ns1:Naglowek/ns1:WariantFormularza" xmlDataType="integer"/>
    </tableColumn>
    <tableColumn id="5" uniqueName="ns1:CelZlozenia" name="ns1:CelZlozenia">
      <xmlColumnPr mapId="17" xpath="/ns1:JPK/ns1:Naglowek/ns1:CelZlozenia" xmlDataType="integer"/>
    </tableColumn>
    <tableColumn id="6" uniqueName="ns1:DataWytworzeniaJPK" name="ns1:DataWytworzeniaJPK">
      <xmlColumnPr mapId="17" xpath="/ns1:JPK/ns1:Naglowek/ns1:DataWytworzeniaJPK" xmlDataType="dateTime"/>
    </tableColumn>
    <tableColumn id="7" uniqueName="ns1:DataOd" name="ns1:DataOd">
      <xmlColumnPr mapId="17" xpath="/ns1:JPK/ns1:Naglowek/ns1:DataOd" xmlDataType="date"/>
    </tableColumn>
    <tableColumn id="8" uniqueName="ns1:DataDo" name="ns1:DataDo">
      <xmlColumnPr mapId="17" xpath="/ns1:JPK/ns1:Naglowek/ns1:DataDo" xmlDataType="date"/>
    </tableColumn>
    <tableColumn id="9" uniqueName="ns1:DomyslnyKodWaluty" name="ns1:DomyslnyKodWaluty">
      <xmlColumnPr mapId="17" xpath="/ns1:JPK/ns1:Naglowek/ns1:DomyslnyKodWaluty" xmlDataType="string"/>
    </tableColumn>
    <tableColumn id="10" uniqueName="ns1:KodUrzedu" name="ns1:KodUrzedu">
      <xmlColumnPr mapId="17" xpath="/ns1:JPK/ns1:Naglowek/ns1:KodUrzedu" xmlDataType="integer"/>
    </tableColumn>
    <tableColumn id="11" uniqueName="ns2:NIP" name="ns2:NIP">
      <xmlColumnPr mapId="17" xpath="/ns1:JPK/ns1:Podmiot1/ns1:IdentyfikatorPodmiotu/ns2:NIP" xmlDataType="integer"/>
    </tableColumn>
    <tableColumn id="12" uniqueName="ns2:PelnaNazwa" name="ns2:PelnaNazwa">
      <xmlColumnPr mapId="17" xpath="/ns1:JPK/ns1:Podmiot1/ns1:IdentyfikatorPodmiotu/ns2:PelnaNazwa" xmlDataType="string"/>
    </tableColumn>
    <tableColumn id="13" uniqueName="ns2:REGON" name="ns2:REGON">
      <xmlColumnPr mapId="17" xpath="/ns1:JPK/ns1:Podmiot1/ns1:IdentyfikatorPodmiotu/ns2:REGON" xmlDataType="integer"/>
    </tableColumn>
    <tableColumn id="14" uniqueName="ns2:KodKraju" name="ns2:KodKraju">
      <xmlColumnPr mapId="17" xpath="/ns1:JPK/ns1:Podmiot1/ns1:AdresPodmiotu/ns2:KodKraju" xmlDataType="string"/>
    </tableColumn>
    <tableColumn id="15" uniqueName="ns2:Wojewodztwo" name="ns2:Wojewodztwo">
      <xmlColumnPr mapId="17" xpath="/ns1:JPK/ns1:Podmiot1/ns1:AdresPodmiotu/ns2:Wojewodztwo" xmlDataType="string"/>
    </tableColumn>
    <tableColumn id="16" uniqueName="ns2:Powiat" name="ns2:Powiat">
      <xmlColumnPr mapId="17" xpath="/ns1:JPK/ns1:Podmiot1/ns1:AdresPodmiotu/ns2:Powiat" xmlDataType="string"/>
    </tableColumn>
    <tableColumn id="17" uniqueName="ns2:Gmina" name="ns2:Gmina">
      <xmlColumnPr mapId="17" xpath="/ns1:JPK/ns1:Podmiot1/ns1:AdresPodmiotu/ns2:Gmina" xmlDataType="string"/>
    </tableColumn>
    <tableColumn id="18" uniqueName="ns2:Ulica" name="ns2:Ulica">
      <xmlColumnPr mapId="17" xpath="/ns1:JPK/ns1:Podmiot1/ns1:AdresPodmiotu/ns2:Ulica" xmlDataType="string"/>
    </tableColumn>
    <tableColumn id="19" uniqueName="ns2:NrDomu" name="ns2:NrDomu">
      <xmlColumnPr mapId="17" xpath="/ns1:JPK/ns1:Podmiot1/ns1:AdresPodmiotu/ns2:NrDomu" xmlDataType="integer"/>
    </tableColumn>
    <tableColumn id="20" uniqueName="ns2:NrLokalu" name="ns2:NrLokalu">
      <xmlColumnPr mapId="17" xpath="/ns1:JPK/ns1:Podmiot1/ns1:AdresPodmiotu/ns2:NrLokalu" xmlDataType="integer"/>
    </tableColumn>
    <tableColumn id="21" uniqueName="ns2:Miejscowosc" name="ns2:Miejscowosc">
      <xmlColumnPr mapId="17" xpath="/ns1:JPK/ns1:Podmiot1/ns1:AdresPodmiotu/ns2:Miejscowosc" xmlDataType="string"/>
    </tableColumn>
    <tableColumn id="22" uniqueName="ns2:KodPocztowy" name="ns2:KodPocztowy">
      <xmlColumnPr mapId="17" xpath="/ns1:JPK/ns1:Podmiot1/ns1:AdresPodmiotu/ns2:KodPocztowy" xmlDataType="string"/>
    </tableColumn>
    <tableColumn id="23" uniqueName="ns2:Poczta" name="ns2:Poczta">
      <xmlColumnPr mapId="17" xpath="/ns1:JPK/ns1:Podmiot1/ns1:AdresPodmiotu/ns2:Poczta" xmlDataType="string"/>
    </tableColumn>
    <tableColumn id="24" uniqueName="typ" name="typ">
      <xmlColumnPr mapId="17" xpath="/ns1:JPK/ns1:ZOiS/@typ" xmlDataType="string"/>
    </tableColumn>
    <tableColumn id="25" uniqueName="ns1:KodKonta" name="ns1:KodKonta">
      <xmlColumnPr mapId="17" xpath="/ns1:JPK/ns1:ZOiS/ns1:KodKonta" xmlDataType="string"/>
    </tableColumn>
    <tableColumn id="26" uniqueName="ns1:OpisKonta" name="ns1:OpisKonta">
      <xmlColumnPr mapId="17" xpath="/ns1:JPK/ns1:ZOiS/ns1:OpisKonta" xmlDataType="string"/>
    </tableColumn>
    <tableColumn id="27" uniqueName="ns1:TypKonta" name="ns1:TypKonta">
      <xmlColumnPr mapId="17" xpath="/ns1:JPK/ns1:ZOiS/ns1:TypKonta" xmlDataType="string"/>
    </tableColumn>
    <tableColumn id="28" uniqueName="ns1:KodZespolu" name="ns1:KodZespolu">
      <xmlColumnPr mapId="17" xpath="/ns1:JPK/ns1:ZOiS/ns1:KodZespolu" xmlDataType="integer"/>
    </tableColumn>
    <tableColumn id="29" uniqueName="ns1:OpisZespolu" name="ns1:OpisZespolu">
      <xmlColumnPr mapId="17" xpath="/ns1:JPK/ns1:ZOiS/ns1:OpisZespolu" xmlDataType="string"/>
    </tableColumn>
    <tableColumn id="30" uniqueName="ns1:KodKategorii" name="ns1:KodKategorii">
      <xmlColumnPr mapId="17" xpath="/ns1:JPK/ns1:ZOiS/ns1:KodKategorii" xmlDataType="integer"/>
    </tableColumn>
    <tableColumn id="31" uniqueName="ns1:OpisKategorii" name="ns1:OpisKategorii">
      <xmlColumnPr mapId="17" xpath="/ns1:JPK/ns1:ZOiS/ns1:OpisKategorii" xmlDataType="string"/>
    </tableColumn>
    <tableColumn id="32" uniqueName="ns1:KodPodkategorii" name="ns1:KodPodkategorii">
      <xmlColumnPr mapId="17" xpath="/ns1:JPK/ns1:ZOiS/ns1:KodPodkategorii" xmlDataType="integer"/>
    </tableColumn>
    <tableColumn id="33" uniqueName="ns1:OpisPodkategorii" name="ns1:OpisPodkategorii">
      <xmlColumnPr mapId="17" xpath="/ns1:JPK/ns1:ZOiS/ns1:OpisPodkategorii" xmlDataType="string"/>
    </tableColumn>
    <tableColumn id="34" uniqueName="ns1:BilansOtwarciaWinien" name="ns1:BilansOtwarciaWinien">
      <xmlColumnPr mapId="17" xpath="/ns1:JPK/ns1:ZOiS/ns1:BilansOtwarciaWinien" xmlDataType="double"/>
    </tableColumn>
    <tableColumn id="35" uniqueName="ns1:BilansOtwarciaMa" name="ns1:BilansOtwarciaMa">
      <xmlColumnPr mapId="17" xpath="/ns1:JPK/ns1:ZOiS/ns1:BilansOtwarciaMa" xmlDataType="double"/>
    </tableColumn>
    <tableColumn id="36" uniqueName="ns1:ObrotyWinien" name="ns1:ObrotyWinien">
      <xmlColumnPr mapId="17" xpath="/ns1:JPK/ns1:ZOiS/ns1:ObrotyWinien" xmlDataType="double"/>
    </tableColumn>
    <tableColumn id="37" uniqueName="ns1:ObrotyMa" name="ns1:ObrotyMa">
      <xmlColumnPr mapId="17" xpath="/ns1:JPK/ns1:ZOiS/ns1:ObrotyMa" xmlDataType="double"/>
    </tableColumn>
    <tableColumn id="38" uniqueName="ns1:ObrotyWinienNarast" name="ns1:ObrotyWinienNarast">
      <xmlColumnPr mapId="17" xpath="/ns1:JPK/ns1:ZOiS/ns1:ObrotyWinienNarast" xmlDataType="double"/>
    </tableColumn>
    <tableColumn id="39" uniqueName="ns1:ObrotyMaNarast" name="ns1:ObrotyMaNarast">
      <xmlColumnPr mapId="17" xpath="/ns1:JPK/ns1:ZOiS/ns1:ObrotyMaNarast" xmlDataType="double"/>
    </tableColumn>
    <tableColumn id="40" uniqueName="ns1:SaldoWinien" name="ns1:SaldoWinien">
      <xmlColumnPr mapId="17" xpath="/ns1:JPK/ns1:ZOiS/ns1:SaldoWinien" xmlDataType="double"/>
    </tableColumn>
    <tableColumn id="41" uniqueName="ns1:SaldoMa" name="ns1:SaldoMa">
      <xmlColumnPr mapId="17" xpath="/ns1:JPK/ns1:ZOiS/ns1:SaldoMa" xmlDataType="double"/>
    </tableColumn>
    <tableColumn id="42" uniqueName="typ" name="typ2">
      <xmlColumnPr mapId="17" xpath="/ns1:JPK/ns1:Dziennik/@typ" xmlDataType="string"/>
    </tableColumn>
    <tableColumn id="43" uniqueName="ns1:LpZapisuDziennika" name="ns1:LpZapisuDziennika">
      <xmlColumnPr mapId="17" xpath="/ns1:JPK/ns1:Dziennik/ns1:LpZapisuDziennika" xmlDataType="integer"/>
    </tableColumn>
    <tableColumn id="44" uniqueName="ns1:NrZapisuDziennika" name="ns1:NrZapisuDziennika">
      <xmlColumnPr mapId="17" xpath="/ns1:JPK/ns1:Dziennik/ns1:NrZapisuDziennika" xmlDataType="string"/>
    </tableColumn>
    <tableColumn id="45" uniqueName="ns1:OpisDziennika" name="ns1:OpisDziennika">
      <xmlColumnPr mapId="17" xpath="/ns1:JPK/ns1:Dziennik/ns1:OpisDziennika" xmlDataType="integer"/>
    </tableColumn>
    <tableColumn id="46" uniqueName="ns1:NrDowoduKsiegowego" name="ns1:NrDowoduKsiegowego">
      <xmlColumnPr mapId="17" xpath="/ns1:JPK/ns1:Dziennik/ns1:NrDowoduKsiegowego" xmlDataType="integer"/>
    </tableColumn>
    <tableColumn id="47" uniqueName="ns1:RodzajDowodu" name="ns1:RodzajDowodu">
      <xmlColumnPr mapId="17" xpath="/ns1:JPK/ns1:Dziennik/ns1:RodzajDowodu" xmlDataType="string"/>
    </tableColumn>
    <tableColumn id="48" uniqueName="ns1:DataOperacji" name="ns1:DataOperacji">
      <xmlColumnPr mapId="17" xpath="/ns1:JPK/ns1:Dziennik/ns1:DataOperacji" xmlDataType="date"/>
    </tableColumn>
    <tableColumn id="49" uniqueName="ns1:DataDowodu" name="ns1:DataDowodu">
      <xmlColumnPr mapId="17" xpath="/ns1:JPK/ns1:Dziennik/ns1:DataDowodu" xmlDataType="date"/>
    </tableColumn>
    <tableColumn id="50" uniqueName="ns1:DataKsiegowania" name="ns1:DataKsiegowania">
      <xmlColumnPr mapId="17" xpath="/ns1:JPK/ns1:Dziennik/ns1:DataKsiegowania" xmlDataType="date"/>
    </tableColumn>
    <tableColumn id="51" uniqueName="ns1:KodOperatora" name="ns1:KodOperatora">
      <xmlColumnPr mapId="17" xpath="/ns1:JPK/ns1:Dziennik/ns1:KodOperatora" xmlDataType="string"/>
    </tableColumn>
    <tableColumn id="52" uniqueName="ns1:OpisOperacji" name="ns1:OpisOperacji">
      <xmlColumnPr mapId="17" xpath="/ns1:JPK/ns1:Dziennik/ns1:OpisOperacji" xmlDataType="string"/>
    </tableColumn>
    <tableColumn id="53" uniqueName="ns1:DziennikKwotaOperacji" name="ns1:DziennikKwotaOperacji">
      <xmlColumnPr mapId="17" xpath="/ns1:JPK/ns1:Dziennik/ns1:DziennikKwotaOperacji" xmlDataType="double"/>
    </tableColumn>
    <tableColumn id="54" uniqueName="ns1:LiczbaWierszyDziennika" name="ns1:LiczbaWierszyDziennika">
      <xmlColumnPr mapId="17" xpath="/ns1:JPK/ns1:DziennikCtrl/ns1:LiczbaWierszyDziennika" xmlDataType="integer"/>
    </tableColumn>
    <tableColumn id="55" uniqueName="ns1:SumaKwotOperacji" name="ns1:SumaKwotOperacji">
      <xmlColumnPr mapId="17" xpath="/ns1:JPK/ns1:DziennikCtrl/ns1:SumaKwotOperacji" xmlDataType="double"/>
    </tableColumn>
    <tableColumn id="56" uniqueName="typ" name="typ3">
      <xmlColumnPr mapId="17" xpath="/ns1:JPK/ns1:KontoZapis/@typ" xmlDataType="string"/>
    </tableColumn>
    <tableColumn id="57" uniqueName="ns1:LpZapisu" name="ns1:LpZapisu">
      <xmlColumnPr mapId="17" xpath="/ns1:JPK/ns1:KontoZapis/ns1:LpZapisu" xmlDataType="integer"/>
    </tableColumn>
    <tableColumn id="58" uniqueName="ns1:NrZapisu" name="ns1:NrZapisu">
      <xmlColumnPr mapId="17" xpath="/ns1:JPK/ns1:KontoZapis/ns1:NrZapisu" xmlDataType="string"/>
    </tableColumn>
    <tableColumn id="59" uniqueName="ns1:KodKontaWinien" name="ns1:KodKontaWinien">
      <xmlColumnPr mapId="17" xpath="/ns1:JPK/ns1:KontoZapis/ns1:KodKontaWinien" xmlDataType="string"/>
    </tableColumn>
    <tableColumn id="60" uniqueName="ns1:KwotaWinien" name="ns1:KwotaWinien">
      <xmlColumnPr mapId="17" xpath="/ns1:JPK/ns1:KontoZapis/ns1:KwotaWinien" xmlDataType="double"/>
    </tableColumn>
    <tableColumn id="61" uniqueName="ns1:KwotaWinienWaluta" name="ns1:KwotaWinienWaluta">
      <xmlColumnPr mapId="17" xpath="/ns1:JPK/ns1:KontoZapis/ns1:KwotaWinienWaluta" xmlDataType="integer"/>
    </tableColumn>
    <tableColumn id="62" uniqueName="ns1:KodWalutyWinien" name="ns1:KodWalutyWinien">
      <xmlColumnPr mapId="17" xpath="/ns1:JPK/ns1:KontoZapis/ns1:KodWalutyWinien" xmlDataType="string"/>
    </tableColumn>
    <tableColumn id="63" uniqueName="ns1:OpisZapisuWinien" name="ns1:OpisZapisuWinien">
      <xmlColumnPr mapId="17" xpath="/ns1:JPK/ns1:KontoZapis/ns1:OpisZapisuWinien" xmlDataType="string"/>
    </tableColumn>
    <tableColumn id="64" uniqueName="ns1:KodKontaMa" name="ns1:KodKontaMa">
      <xmlColumnPr mapId="17" xpath="/ns1:JPK/ns1:KontoZapis/ns1:KodKontaMa" xmlDataType="string"/>
    </tableColumn>
    <tableColumn id="65" uniqueName="ns1:KwotaMa" name="ns1:KwotaMa">
      <xmlColumnPr mapId="17" xpath="/ns1:JPK/ns1:KontoZapis/ns1:KwotaMa" xmlDataType="double"/>
    </tableColumn>
    <tableColumn id="66" uniqueName="ns1:KwotaMaWaluta" name="ns1:KwotaMaWaluta">
      <xmlColumnPr mapId="17" xpath="/ns1:JPK/ns1:KontoZapis/ns1:KwotaMaWaluta" xmlDataType="integer"/>
    </tableColumn>
    <tableColumn id="67" uniqueName="ns1:KodWalutyMa" name="ns1:KodWalutyMa">
      <xmlColumnPr mapId="17" xpath="/ns1:JPK/ns1:KontoZapis/ns1:KodWalutyMa" xmlDataType="string"/>
    </tableColumn>
    <tableColumn id="68" uniqueName="ns1:OpisZapisuMa" name="ns1:OpisZapisuMa">
      <xmlColumnPr mapId="17" xpath="/ns1:JPK/ns1:KontoZapis/ns1:OpisZapisuMa" xmlDataType="string"/>
    </tableColumn>
    <tableColumn id="69" uniqueName="ns1:LiczbaWierszyKontoZapisj" name="ns1:LiczbaWierszyKontoZapisj">
      <xmlColumnPr mapId="17" xpath="/ns1:JPK/ns1:KontoZapisCtrl/ns1:LiczbaWierszyKontoZapisj" xmlDataType="integer"/>
    </tableColumn>
    <tableColumn id="70" uniqueName="ns1:SumaWinien" name="ns1:SumaWinien">
      <xmlColumnPr mapId="17" xpath="/ns1:JPK/ns1:KontoZapisCtrl/ns1:SumaWinien" xmlDataType="double"/>
    </tableColumn>
    <tableColumn id="71" uniqueName="ns1:SumaMa" name="ns1:SumaMa">
      <xmlColumnPr mapId="17" xpath="/ns1:JPK/ns1:KontoZapisCtrl/ns1:SumaMa" xmlDataType="double"/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8" name="Tabela18" displayName="Tabela18" ref="A1:BS54" tableType="xml" totalsRowShown="0" connectionId="23">
  <autoFilter ref="A1:BS54"/>
  <tableColumns count="71">
    <tableColumn id="1" uniqueName="ns1:KodFormularza" name="ns1:KodFormularza">
      <xmlColumnPr mapId="18" xpath="/ns1:JPK/ns1:Naglowek/ns1:KodFormularza" xmlDataType="string"/>
    </tableColumn>
    <tableColumn id="2" uniqueName="kodSystemowy" name="kodSystemowy">
      <xmlColumnPr mapId="18" xpath="/ns1:JPK/ns1:Naglowek/ns1:KodFormularza/@kodSystemowy" xmlDataType="string"/>
    </tableColumn>
    <tableColumn id="3" uniqueName="wersjaSchemy" name="wersjaSchemy">
      <xmlColumnPr mapId="18" xpath="/ns1:JPK/ns1:Naglowek/ns1:KodFormularza/@wersjaSchemy" xmlDataType="string"/>
    </tableColumn>
    <tableColumn id="4" uniqueName="ns1:WariantFormularza" name="ns1:WariantFormularza">
      <xmlColumnPr mapId="18" xpath="/ns1:JPK/ns1:Naglowek/ns1:WariantFormularza" xmlDataType="integer"/>
    </tableColumn>
    <tableColumn id="5" uniqueName="ns1:CelZlozenia" name="ns1:CelZlozenia">
      <xmlColumnPr mapId="18" xpath="/ns1:JPK/ns1:Naglowek/ns1:CelZlozenia" xmlDataType="integer"/>
    </tableColumn>
    <tableColumn id="6" uniqueName="ns1:DataWytworzeniaJPK" name="ns1:DataWytworzeniaJPK">
      <xmlColumnPr mapId="18" xpath="/ns1:JPK/ns1:Naglowek/ns1:DataWytworzeniaJPK" xmlDataType="dateTime"/>
    </tableColumn>
    <tableColumn id="7" uniqueName="ns1:DataOd" name="ns1:DataOd">
      <xmlColumnPr mapId="18" xpath="/ns1:JPK/ns1:Naglowek/ns1:DataOd" xmlDataType="date"/>
    </tableColumn>
    <tableColumn id="8" uniqueName="ns1:DataDo" name="ns1:DataDo">
      <xmlColumnPr mapId="18" xpath="/ns1:JPK/ns1:Naglowek/ns1:DataDo" xmlDataType="date"/>
    </tableColumn>
    <tableColumn id="9" uniqueName="ns1:DomyslnyKodWaluty" name="ns1:DomyslnyKodWaluty">
      <xmlColumnPr mapId="18" xpath="/ns1:JPK/ns1:Naglowek/ns1:DomyslnyKodWaluty" xmlDataType="string"/>
    </tableColumn>
    <tableColumn id="10" uniqueName="ns1:KodUrzedu" name="ns1:KodUrzedu">
      <xmlColumnPr mapId="18" xpath="/ns1:JPK/ns1:Naglowek/ns1:KodUrzedu" xmlDataType="integer"/>
    </tableColumn>
    <tableColumn id="11" uniqueName="ns2:NIP" name="ns2:NIP">
      <xmlColumnPr mapId="18" xpath="/ns1:JPK/ns1:Podmiot1/ns1:IdentyfikatorPodmiotu/ns2:NIP" xmlDataType="integer"/>
    </tableColumn>
    <tableColumn id="12" uniqueName="ns2:PelnaNazwa" name="ns2:PelnaNazwa">
      <xmlColumnPr mapId="18" xpath="/ns1:JPK/ns1:Podmiot1/ns1:IdentyfikatorPodmiotu/ns2:PelnaNazwa" xmlDataType="string"/>
    </tableColumn>
    <tableColumn id="13" uniqueName="ns2:REGON" name="ns2:REGON">
      <xmlColumnPr mapId="18" xpath="/ns1:JPK/ns1:Podmiot1/ns1:IdentyfikatorPodmiotu/ns2:REGON" xmlDataType="integer"/>
    </tableColumn>
    <tableColumn id="14" uniqueName="ns2:KodKraju" name="ns2:KodKraju">
      <xmlColumnPr mapId="18" xpath="/ns1:JPK/ns1:Podmiot1/ns1:AdresPodmiotu/ns2:KodKraju" xmlDataType="string"/>
    </tableColumn>
    <tableColumn id="15" uniqueName="ns2:Wojewodztwo" name="ns2:Wojewodztwo">
      <xmlColumnPr mapId="18" xpath="/ns1:JPK/ns1:Podmiot1/ns1:AdresPodmiotu/ns2:Wojewodztwo" xmlDataType="string"/>
    </tableColumn>
    <tableColumn id="16" uniqueName="ns2:Powiat" name="ns2:Powiat">
      <xmlColumnPr mapId="18" xpath="/ns1:JPK/ns1:Podmiot1/ns1:AdresPodmiotu/ns2:Powiat" xmlDataType="string"/>
    </tableColumn>
    <tableColumn id="17" uniqueName="ns2:Gmina" name="ns2:Gmina">
      <xmlColumnPr mapId="18" xpath="/ns1:JPK/ns1:Podmiot1/ns1:AdresPodmiotu/ns2:Gmina" xmlDataType="string"/>
    </tableColumn>
    <tableColumn id="18" uniqueName="ns2:Ulica" name="ns2:Ulica">
      <xmlColumnPr mapId="18" xpath="/ns1:JPK/ns1:Podmiot1/ns1:AdresPodmiotu/ns2:Ulica" xmlDataType="string"/>
    </tableColumn>
    <tableColumn id="19" uniqueName="ns2:NrDomu" name="ns2:NrDomu">
      <xmlColumnPr mapId="18" xpath="/ns1:JPK/ns1:Podmiot1/ns1:AdresPodmiotu/ns2:NrDomu" xmlDataType="integer"/>
    </tableColumn>
    <tableColumn id="20" uniqueName="ns2:NrLokalu" name="ns2:NrLokalu">
      <xmlColumnPr mapId="18" xpath="/ns1:JPK/ns1:Podmiot1/ns1:AdresPodmiotu/ns2:NrLokalu" xmlDataType="integer"/>
    </tableColumn>
    <tableColumn id="21" uniqueName="ns2:Miejscowosc" name="ns2:Miejscowosc">
      <xmlColumnPr mapId="18" xpath="/ns1:JPK/ns1:Podmiot1/ns1:AdresPodmiotu/ns2:Miejscowosc" xmlDataType="string"/>
    </tableColumn>
    <tableColumn id="22" uniqueName="ns2:KodPocztowy" name="ns2:KodPocztowy">
      <xmlColumnPr mapId="18" xpath="/ns1:JPK/ns1:Podmiot1/ns1:AdresPodmiotu/ns2:KodPocztowy" xmlDataType="string"/>
    </tableColumn>
    <tableColumn id="23" uniqueName="ns2:Poczta" name="ns2:Poczta">
      <xmlColumnPr mapId="18" xpath="/ns1:JPK/ns1:Podmiot1/ns1:AdresPodmiotu/ns2:Poczta" xmlDataType="string"/>
    </tableColumn>
    <tableColumn id="24" uniqueName="typ" name="typ">
      <xmlColumnPr mapId="18" xpath="/ns1:JPK/ns1:ZOiS/@typ" xmlDataType="string"/>
    </tableColumn>
    <tableColumn id="25" uniqueName="ns1:KodKonta" name="ns1:KodKonta">
      <xmlColumnPr mapId="18" xpath="/ns1:JPK/ns1:ZOiS/ns1:KodKonta" xmlDataType="string"/>
    </tableColumn>
    <tableColumn id="26" uniqueName="ns1:OpisKonta" name="ns1:OpisKonta">
      <xmlColumnPr mapId="18" xpath="/ns1:JPK/ns1:ZOiS/ns1:OpisKonta" xmlDataType="string"/>
    </tableColumn>
    <tableColumn id="27" uniqueName="ns1:TypKonta" name="ns1:TypKonta">
      <xmlColumnPr mapId="18" xpath="/ns1:JPK/ns1:ZOiS/ns1:TypKonta" xmlDataType="string"/>
    </tableColumn>
    <tableColumn id="28" uniqueName="ns1:KodZespolu" name="ns1:KodZespolu">
      <xmlColumnPr mapId="18" xpath="/ns1:JPK/ns1:ZOiS/ns1:KodZespolu" xmlDataType="integer"/>
    </tableColumn>
    <tableColumn id="29" uniqueName="ns1:OpisZespolu" name="ns1:OpisZespolu">
      <xmlColumnPr mapId="18" xpath="/ns1:JPK/ns1:ZOiS/ns1:OpisZespolu" xmlDataType="string"/>
    </tableColumn>
    <tableColumn id="30" uniqueName="ns1:KodKategorii" name="ns1:KodKategorii">
      <xmlColumnPr mapId="18" xpath="/ns1:JPK/ns1:ZOiS/ns1:KodKategorii" xmlDataType="integer"/>
    </tableColumn>
    <tableColumn id="31" uniqueName="ns1:OpisKategorii" name="ns1:OpisKategorii">
      <xmlColumnPr mapId="18" xpath="/ns1:JPK/ns1:ZOiS/ns1:OpisKategorii" xmlDataType="string"/>
    </tableColumn>
    <tableColumn id="32" uniqueName="ns1:KodPodkategorii" name="ns1:KodPodkategorii">
      <xmlColumnPr mapId="18" xpath="/ns1:JPK/ns1:ZOiS/ns1:KodPodkategorii" xmlDataType="integer"/>
    </tableColumn>
    <tableColumn id="33" uniqueName="ns1:OpisPodkategorii" name="ns1:OpisPodkategorii">
      <xmlColumnPr mapId="18" xpath="/ns1:JPK/ns1:ZOiS/ns1:OpisPodkategorii" xmlDataType="string"/>
    </tableColumn>
    <tableColumn id="34" uniqueName="ns1:BilansOtwarciaWinien" name="ns1:BilansOtwarciaWinien">
      <xmlColumnPr mapId="18" xpath="/ns1:JPK/ns1:ZOiS/ns1:BilansOtwarciaWinien" xmlDataType="double"/>
    </tableColumn>
    <tableColumn id="35" uniqueName="ns1:BilansOtwarciaMa" name="ns1:BilansOtwarciaMa">
      <xmlColumnPr mapId="18" xpath="/ns1:JPK/ns1:ZOiS/ns1:BilansOtwarciaMa" xmlDataType="double"/>
    </tableColumn>
    <tableColumn id="36" uniqueName="ns1:ObrotyWinien" name="ns1:ObrotyWinien">
      <xmlColumnPr mapId="18" xpath="/ns1:JPK/ns1:ZOiS/ns1:ObrotyWinien" xmlDataType="double"/>
    </tableColumn>
    <tableColumn id="37" uniqueName="ns1:ObrotyMa" name="ns1:ObrotyMa">
      <xmlColumnPr mapId="18" xpath="/ns1:JPK/ns1:ZOiS/ns1:ObrotyMa" xmlDataType="double"/>
    </tableColumn>
    <tableColumn id="38" uniqueName="ns1:ObrotyWinienNarast" name="ns1:ObrotyWinienNarast">
      <xmlColumnPr mapId="18" xpath="/ns1:JPK/ns1:ZOiS/ns1:ObrotyWinienNarast" xmlDataType="double"/>
    </tableColumn>
    <tableColumn id="39" uniqueName="ns1:ObrotyMaNarast" name="ns1:ObrotyMaNarast">
      <xmlColumnPr mapId="18" xpath="/ns1:JPK/ns1:ZOiS/ns1:ObrotyMaNarast" xmlDataType="double"/>
    </tableColumn>
    <tableColumn id="40" uniqueName="ns1:SaldoWinien" name="ns1:SaldoWinien">
      <xmlColumnPr mapId="18" xpath="/ns1:JPK/ns1:ZOiS/ns1:SaldoWinien" xmlDataType="double"/>
    </tableColumn>
    <tableColumn id="41" uniqueName="ns1:SaldoMa" name="ns1:SaldoMa">
      <xmlColumnPr mapId="18" xpath="/ns1:JPK/ns1:ZOiS/ns1:SaldoMa" xmlDataType="double"/>
    </tableColumn>
    <tableColumn id="42" uniqueName="typ" name="typ2">
      <xmlColumnPr mapId="18" xpath="/ns1:JPK/ns1:Dziennik/@typ" xmlDataType="string"/>
    </tableColumn>
    <tableColumn id="43" uniqueName="ns1:LpZapisuDziennika" name="ns1:LpZapisuDziennika">
      <xmlColumnPr mapId="18" xpath="/ns1:JPK/ns1:Dziennik/ns1:LpZapisuDziennika" xmlDataType="integer"/>
    </tableColumn>
    <tableColumn id="44" uniqueName="ns1:NrZapisuDziennika" name="ns1:NrZapisuDziennika">
      <xmlColumnPr mapId="18" xpath="/ns1:JPK/ns1:Dziennik/ns1:NrZapisuDziennika" xmlDataType="string"/>
    </tableColumn>
    <tableColumn id="45" uniqueName="ns1:OpisDziennika" name="ns1:OpisDziennika">
      <xmlColumnPr mapId="18" xpath="/ns1:JPK/ns1:Dziennik/ns1:OpisDziennika" xmlDataType="integer"/>
    </tableColumn>
    <tableColumn id="46" uniqueName="ns1:NrDowoduKsiegowego" name="ns1:NrDowoduKsiegowego">
      <xmlColumnPr mapId="18" xpath="/ns1:JPK/ns1:Dziennik/ns1:NrDowoduKsiegowego" xmlDataType="integer"/>
    </tableColumn>
    <tableColumn id="47" uniqueName="ns1:RodzajDowodu" name="ns1:RodzajDowodu">
      <xmlColumnPr mapId="18" xpath="/ns1:JPK/ns1:Dziennik/ns1:RodzajDowodu" xmlDataType="string"/>
    </tableColumn>
    <tableColumn id="48" uniqueName="ns1:DataOperacji" name="ns1:DataOperacji">
      <xmlColumnPr mapId="18" xpath="/ns1:JPK/ns1:Dziennik/ns1:DataOperacji" xmlDataType="date"/>
    </tableColumn>
    <tableColumn id="49" uniqueName="ns1:DataDowodu" name="ns1:DataDowodu">
      <xmlColumnPr mapId="18" xpath="/ns1:JPK/ns1:Dziennik/ns1:DataDowodu" xmlDataType="date"/>
    </tableColumn>
    <tableColumn id="50" uniqueName="ns1:DataKsiegowania" name="ns1:DataKsiegowania">
      <xmlColumnPr mapId="18" xpath="/ns1:JPK/ns1:Dziennik/ns1:DataKsiegowania" xmlDataType="date"/>
    </tableColumn>
    <tableColumn id="51" uniqueName="ns1:KodOperatora" name="ns1:KodOperatora">
      <xmlColumnPr mapId="18" xpath="/ns1:JPK/ns1:Dziennik/ns1:KodOperatora" xmlDataType="string"/>
    </tableColumn>
    <tableColumn id="52" uniqueName="ns1:OpisOperacji" name="ns1:OpisOperacji">
      <xmlColumnPr mapId="18" xpath="/ns1:JPK/ns1:Dziennik/ns1:OpisOperacji" xmlDataType="string"/>
    </tableColumn>
    <tableColumn id="53" uniqueName="ns1:DziennikKwotaOperacji" name="ns1:DziennikKwotaOperacji">
      <xmlColumnPr mapId="18" xpath="/ns1:JPK/ns1:Dziennik/ns1:DziennikKwotaOperacji" xmlDataType="double"/>
    </tableColumn>
    <tableColumn id="54" uniqueName="ns1:LiczbaWierszyDziennika" name="ns1:LiczbaWierszyDziennika">
      <xmlColumnPr mapId="18" xpath="/ns1:JPK/ns1:DziennikCtrl/ns1:LiczbaWierszyDziennika" xmlDataType="integer"/>
    </tableColumn>
    <tableColumn id="55" uniqueName="ns1:SumaKwotOperacji" name="ns1:SumaKwotOperacji">
      <xmlColumnPr mapId="18" xpath="/ns1:JPK/ns1:DziennikCtrl/ns1:SumaKwotOperacji" xmlDataType="double"/>
    </tableColumn>
    <tableColumn id="56" uniqueName="typ" name="typ3">
      <xmlColumnPr mapId="18" xpath="/ns1:JPK/ns1:KontoZapis/@typ" xmlDataType="string"/>
    </tableColumn>
    <tableColumn id="57" uniqueName="ns1:LpZapisu" name="ns1:LpZapisu">
      <xmlColumnPr mapId="18" xpath="/ns1:JPK/ns1:KontoZapis/ns1:LpZapisu" xmlDataType="integer"/>
    </tableColumn>
    <tableColumn id="58" uniqueName="ns1:NrZapisu" name="ns1:NrZapisu">
      <xmlColumnPr mapId="18" xpath="/ns1:JPK/ns1:KontoZapis/ns1:NrZapisu" xmlDataType="string"/>
    </tableColumn>
    <tableColumn id="59" uniqueName="ns1:KodKontaWinien" name="ns1:KodKontaWinien">
      <xmlColumnPr mapId="18" xpath="/ns1:JPK/ns1:KontoZapis/ns1:KodKontaWinien" xmlDataType="string"/>
    </tableColumn>
    <tableColumn id="60" uniqueName="ns1:KwotaWinien" name="ns1:KwotaWinien">
      <xmlColumnPr mapId="18" xpath="/ns1:JPK/ns1:KontoZapis/ns1:KwotaWinien" xmlDataType="double"/>
    </tableColumn>
    <tableColumn id="61" uniqueName="ns1:KwotaWinienWaluta" name="ns1:KwotaWinienWaluta">
      <xmlColumnPr mapId="18" xpath="/ns1:JPK/ns1:KontoZapis/ns1:KwotaWinienWaluta" xmlDataType="integer"/>
    </tableColumn>
    <tableColumn id="62" uniqueName="ns1:KodWalutyWinien" name="ns1:KodWalutyWinien">
      <xmlColumnPr mapId="18" xpath="/ns1:JPK/ns1:KontoZapis/ns1:KodWalutyWinien" xmlDataType="string"/>
    </tableColumn>
    <tableColumn id="63" uniqueName="ns1:OpisZapisuWinien" name="ns1:OpisZapisuWinien">
      <xmlColumnPr mapId="18" xpath="/ns1:JPK/ns1:KontoZapis/ns1:OpisZapisuWinien" xmlDataType="string"/>
    </tableColumn>
    <tableColumn id="64" uniqueName="ns1:KodKontaMa" name="ns1:KodKontaMa">
      <xmlColumnPr mapId="18" xpath="/ns1:JPK/ns1:KontoZapis/ns1:KodKontaMa" xmlDataType="string"/>
    </tableColumn>
    <tableColumn id="65" uniqueName="ns1:KwotaMa" name="ns1:KwotaMa">
      <xmlColumnPr mapId="18" xpath="/ns1:JPK/ns1:KontoZapis/ns1:KwotaMa" xmlDataType="double"/>
    </tableColumn>
    <tableColumn id="66" uniqueName="ns1:KwotaMaWaluta" name="ns1:KwotaMaWaluta">
      <xmlColumnPr mapId="18" xpath="/ns1:JPK/ns1:KontoZapis/ns1:KwotaMaWaluta" xmlDataType="integer"/>
    </tableColumn>
    <tableColumn id="67" uniqueName="ns1:KodWalutyMa" name="ns1:KodWalutyMa">
      <xmlColumnPr mapId="18" xpath="/ns1:JPK/ns1:KontoZapis/ns1:KodWalutyMa" xmlDataType="string"/>
    </tableColumn>
    <tableColumn id="68" uniqueName="ns1:OpisZapisuMa" name="ns1:OpisZapisuMa">
      <xmlColumnPr mapId="18" xpath="/ns1:JPK/ns1:KontoZapis/ns1:OpisZapisuMa" xmlDataType="string"/>
    </tableColumn>
    <tableColumn id="69" uniqueName="ns1:LiczbaWierszyKontoZapisj" name="ns1:LiczbaWierszyKontoZapisj">
      <xmlColumnPr mapId="18" xpath="/ns1:JPK/ns1:KontoZapisCtrl/ns1:LiczbaWierszyKontoZapisj" xmlDataType="integer"/>
    </tableColumn>
    <tableColumn id="70" uniqueName="ns1:SumaWinien" name="ns1:SumaWinien">
      <xmlColumnPr mapId="18" xpath="/ns1:JPK/ns1:KontoZapisCtrl/ns1:SumaWinien" xmlDataType="double"/>
    </tableColumn>
    <tableColumn id="71" uniqueName="ns1:SumaMa" name="ns1:SumaMa">
      <xmlColumnPr mapId="18" xpath="/ns1:JPK/ns1:KontoZapisCtrl/ns1:SumaMa" xmlDataType="double"/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9" name="Tabela19" displayName="Tabela19" ref="A1:BS45" tableType="xml" totalsRowShown="0" connectionId="24">
  <autoFilter ref="A1:BS45"/>
  <tableColumns count="71">
    <tableColumn id="1" uniqueName="ns1:KodFormularza" name="ns1:KodFormularza">
      <xmlColumnPr mapId="19" xpath="/ns1:JPK/ns1:Naglowek/ns1:KodFormularza" xmlDataType="string"/>
    </tableColumn>
    <tableColumn id="2" uniqueName="kodSystemowy" name="kodSystemowy">
      <xmlColumnPr mapId="19" xpath="/ns1:JPK/ns1:Naglowek/ns1:KodFormularza/@kodSystemowy" xmlDataType="string"/>
    </tableColumn>
    <tableColumn id="3" uniqueName="wersjaSchemy" name="wersjaSchemy">
      <xmlColumnPr mapId="19" xpath="/ns1:JPK/ns1:Naglowek/ns1:KodFormularza/@wersjaSchemy" xmlDataType="string"/>
    </tableColumn>
    <tableColumn id="4" uniqueName="ns1:WariantFormularza" name="ns1:WariantFormularza">
      <xmlColumnPr mapId="19" xpath="/ns1:JPK/ns1:Naglowek/ns1:WariantFormularza" xmlDataType="integer"/>
    </tableColumn>
    <tableColumn id="5" uniqueName="ns1:CelZlozenia" name="ns1:CelZlozenia">
      <xmlColumnPr mapId="19" xpath="/ns1:JPK/ns1:Naglowek/ns1:CelZlozenia" xmlDataType="integer"/>
    </tableColumn>
    <tableColumn id="6" uniqueName="ns1:DataWytworzeniaJPK" name="ns1:DataWytworzeniaJPK">
      <xmlColumnPr mapId="19" xpath="/ns1:JPK/ns1:Naglowek/ns1:DataWytworzeniaJPK" xmlDataType="dateTime"/>
    </tableColumn>
    <tableColumn id="7" uniqueName="ns1:DataOd" name="ns1:DataOd">
      <xmlColumnPr mapId="19" xpath="/ns1:JPK/ns1:Naglowek/ns1:DataOd" xmlDataType="date"/>
    </tableColumn>
    <tableColumn id="8" uniqueName="ns1:DataDo" name="ns1:DataDo">
      <xmlColumnPr mapId="19" xpath="/ns1:JPK/ns1:Naglowek/ns1:DataDo" xmlDataType="date"/>
    </tableColumn>
    <tableColumn id="9" uniqueName="ns1:DomyslnyKodWaluty" name="ns1:DomyslnyKodWaluty">
      <xmlColumnPr mapId="19" xpath="/ns1:JPK/ns1:Naglowek/ns1:DomyslnyKodWaluty" xmlDataType="string"/>
    </tableColumn>
    <tableColumn id="10" uniqueName="ns1:KodUrzedu" name="ns1:KodUrzedu">
      <xmlColumnPr mapId="19" xpath="/ns1:JPK/ns1:Naglowek/ns1:KodUrzedu" xmlDataType="integer"/>
    </tableColumn>
    <tableColumn id="11" uniqueName="ns2:NIP" name="ns2:NIP">
      <xmlColumnPr mapId="19" xpath="/ns1:JPK/ns1:Podmiot1/ns1:IdentyfikatorPodmiotu/ns2:NIP" xmlDataType="integer"/>
    </tableColumn>
    <tableColumn id="12" uniqueName="ns2:PelnaNazwa" name="ns2:PelnaNazwa">
      <xmlColumnPr mapId="19" xpath="/ns1:JPK/ns1:Podmiot1/ns1:IdentyfikatorPodmiotu/ns2:PelnaNazwa" xmlDataType="string"/>
    </tableColumn>
    <tableColumn id="13" uniqueName="ns2:REGON" name="ns2:REGON">
      <xmlColumnPr mapId="19" xpath="/ns1:JPK/ns1:Podmiot1/ns1:IdentyfikatorPodmiotu/ns2:REGON" xmlDataType="integer"/>
    </tableColumn>
    <tableColumn id="14" uniqueName="ns2:KodKraju" name="ns2:KodKraju">
      <xmlColumnPr mapId="19" xpath="/ns1:JPK/ns1:Podmiot1/ns1:AdresPodmiotu/ns2:KodKraju" xmlDataType="string"/>
    </tableColumn>
    <tableColumn id="15" uniqueName="ns2:Wojewodztwo" name="ns2:Wojewodztwo">
      <xmlColumnPr mapId="19" xpath="/ns1:JPK/ns1:Podmiot1/ns1:AdresPodmiotu/ns2:Wojewodztwo" xmlDataType="string"/>
    </tableColumn>
    <tableColumn id="16" uniqueName="ns2:Powiat" name="ns2:Powiat">
      <xmlColumnPr mapId="19" xpath="/ns1:JPK/ns1:Podmiot1/ns1:AdresPodmiotu/ns2:Powiat" xmlDataType="string"/>
    </tableColumn>
    <tableColumn id="17" uniqueName="ns2:Gmina" name="ns2:Gmina">
      <xmlColumnPr mapId="19" xpath="/ns1:JPK/ns1:Podmiot1/ns1:AdresPodmiotu/ns2:Gmina" xmlDataType="string"/>
    </tableColumn>
    <tableColumn id="18" uniqueName="ns2:Ulica" name="ns2:Ulica">
      <xmlColumnPr mapId="19" xpath="/ns1:JPK/ns1:Podmiot1/ns1:AdresPodmiotu/ns2:Ulica" xmlDataType="string"/>
    </tableColumn>
    <tableColumn id="19" uniqueName="ns2:NrDomu" name="ns2:NrDomu">
      <xmlColumnPr mapId="19" xpath="/ns1:JPK/ns1:Podmiot1/ns1:AdresPodmiotu/ns2:NrDomu" xmlDataType="integer"/>
    </tableColumn>
    <tableColumn id="20" uniqueName="ns2:NrLokalu" name="ns2:NrLokalu">
      <xmlColumnPr mapId="19" xpath="/ns1:JPK/ns1:Podmiot1/ns1:AdresPodmiotu/ns2:NrLokalu" xmlDataType="integer"/>
    </tableColumn>
    <tableColumn id="21" uniqueName="ns2:Miejscowosc" name="ns2:Miejscowosc">
      <xmlColumnPr mapId="19" xpath="/ns1:JPK/ns1:Podmiot1/ns1:AdresPodmiotu/ns2:Miejscowosc" xmlDataType="string"/>
    </tableColumn>
    <tableColumn id="22" uniqueName="ns2:KodPocztowy" name="ns2:KodPocztowy">
      <xmlColumnPr mapId="19" xpath="/ns1:JPK/ns1:Podmiot1/ns1:AdresPodmiotu/ns2:KodPocztowy" xmlDataType="string"/>
    </tableColumn>
    <tableColumn id="23" uniqueName="ns2:Poczta" name="ns2:Poczta">
      <xmlColumnPr mapId="19" xpath="/ns1:JPK/ns1:Podmiot1/ns1:AdresPodmiotu/ns2:Poczta" xmlDataType="string"/>
    </tableColumn>
    <tableColumn id="24" uniqueName="typ" name="typ">
      <xmlColumnPr mapId="19" xpath="/ns1:JPK/ns1:ZOiS/@typ" xmlDataType="string"/>
    </tableColumn>
    <tableColumn id="25" uniqueName="ns1:KodKonta" name="ns1:KodKonta">
      <xmlColumnPr mapId="19" xpath="/ns1:JPK/ns1:ZOiS/ns1:KodKonta" xmlDataType="string"/>
    </tableColumn>
    <tableColumn id="26" uniqueName="ns1:OpisKonta" name="ns1:OpisKonta">
      <xmlColumnPr mapId="19" xpath="/ns1:JPK/ns1:ZOiS/ns1:OpisKonta" xmlDataType="string"/>
    </tableColumn>
    <tableColumn id="27" uniqueName="ns1:TypKonta" name="ns1:TypKonta">
      <xmlColumnPr mapId="19" xpath="/ns1:JPK/ns1:ZOiS/ns1:TypKonta" xmlDataType="string"/>
    </tableColumn>
    <tableColumn id="28" uniqueName="ns1:KodZespolu" name="ns1:KodZespolu">
      <xmlColumnPr mapId="19" xpath="/ns1:JPK/ns1:ZOiS/ns1:KodZespolu" xmlDataType="integer"/>
    </tableColumn>
    <tableColumn id="29" uniqueName="ns1:OpisZespolu" name="ns1:OpisZespolu">
      <xmlColumnPr mapId="19" xpath="/ns1:JPK/ns1:ZOiS/ns1:OpisZespolu" xmlDataType="string"/>
    </tableColumn>
    <tableColumn id="30" uniqueName="ns1:KodKategorii" name="ns1:KodKategorii">
      <xmlColumnPr mapId="19" xpath="/ns1:JPK/ns1:ZOiS/ns1:KodKategorii" xmlDataType="integer"/>
    </tableColumn>
    <tableColumn id="31" uniqueName="ns1:OpisKategorii" name="ns1:OpisKategorii">
      <xmlColumnPr mapId="19" xpath="/ns1:JPK/ns1:ZOiS/ns1:OpisKategorii" xmlDataType="string"/>
    </tableColumn>
    <tableColumn id="32" uniqueName="ns1:KodPodkategorii" name="ns1:KodPodkategorii">
      <xmlColumnPr mapId="19" xpath="/ns1:JPK/ns1:ZOiS/ns1:KodPodkategorii" xmlDataType="integer"/>
    </tableColumn>
    <tableColumn id="33" uniqueName="ns1:OpisPodkategorii" name="ns1:OpisPodkategorii">
      <xmlColumnPr mapId="19" xpath="/ns1:JPK/ns1:ZOiS/ns1:OpisPodkategorii" xmlDataType="string"/>
    </tableColumn>
    <tableColumn id="34" uniqueName="ns1:BilansOtwarciaWinien" name="ns1:BilansOtwarciaWinien">
      <xmlColumnPr mapId="19" xpath="/ns1:JPK/ns1:ZOiS/ns1:BilansOtwarciaWinien" xmlDataType="double"/>
    </tableColumn>
    <tableColumn id="35" uniqueName="ns1:BilansOtwarciaMa" name="ns1:BilansOtwarciaMa">
      <xmlColumnPr mapId="19" xpath="/ns1:JPK/ns1:ZOiS/ns1:BilansOtwarciaMa" xmlDataType="double"/>
    </tableColumn>
    <tableColumn id="36" uniqueName="ns1:ObrotyWinien" name="ns1:ObrotyWinien">
      <xmlColumnPr mapId="19" xpath="/ns1:JPK/ns1:ZOiS/ns1:ObrotyWinien" xmlDataType="double"/>
    </tableColumn>
    <tableColumn id="37" uniqueName="ns1:ObrotyMa" name="ns1:ObrotyMa">
      <xmlColumnPr mapId="19" xpath="/ns1:JPK/ns1:ZOiS/ns1:ObrotyMa" xmlDataType="double"/>
    </tableColumn>
    <tableColumn id="38" uniqueName="ns1:ObrotyWinienNarast" name="ns1:ObrotyWinienNarast">
      <xmlColumnPr mapId="19" xpath="/ns1:JPK/ns1:ZOiS/ns1:ObrotyWinienNarast" xmlDataType="double"/>
    </tableColumn>
    <tableColumn id="39" uniqueName="ns1:ObrotyMaNarast" name="ns1:ObrotyMaNarast">
      <xmlColumnPr mapId="19" xpath="/ns1:JPK/ns1:ZOiS/ns1:ObrotyMaNarast" xmlDataType="double"/>
    </tableColumn>
    <tableColumn id="40" uniqueName="ns1:SaldoWinien" name="ns1:SaldoWinien">
      <xmlColumnPr mapId="19" xpath="/ns1:JPK/ns1:ZOiS/ns1:SaldoWinien" xmlDataType="double"/>
    </tableColumn>
    <tableColumn id="41" uniqueName="ns1:SaldoMa" name="ns1:SaldoMa">
      <xmlColumnPr mapId="19" xpath="/ns1:JPK/ns1:ZOiS/ns1:SaldoMa" xmlDataType="double"/>
    </tableColumn>
    <tableColumn id="42" uniqueName="typ" name="typ2">
      <xmlColumnPr mapId="19" xpath="/ns1:JPK/ns1:Dziennik/@typ" xmlDataType="string"/>
    </tableColumn>
    <tableColumn id="43" uniqueName="ns1:LpZapisuDziennika" name="ns1:LpZapisuDziennika">
      <xmlColumnPr mapId="19" xpath="/ns1:JPK/ns1:Dziennik/ns1:LpZapisuDziennika" xmlDataType="integer"/>
    </tableColumn>
    <tableColumn id="44" uniqueName="ns1:NrZapisuDziennika" name="ns1:NrZapisuDziennika">
      <xmlColumnPr mapId="19" xpath="/ns1:JPK/ns1:Dziennik/ns1:NrZapisuDziennika" xmlDataType="string"/>
    </tableColumn>
    <tableColumn id="45" uniqueName="ns1:OpisDziennika" name="ns1:OpisDziennika">
      <xmlColumnPr mapId="19" xpath="/ns1:JPK/ns1:Dziennik/ns1:OpisDziennika" xmlDataType="integer"/>
    </tableColumn>
    <tableColumn id="46" uniqueName="ns1:NrDowoduKsiegowego" name="ns1:NrDowoduKsiegowego">
      <xmlColumnPr mapId="19" xpath="/ns1:JPK/ns1:Dziennik/ns1:NrDowoduKsiegowego" xmlDataType="integer"/>
    </tableColumn>
    <tableColumn id="47" uniqueName="ns1:RodzajDowodu" name="ns1:RodzajDowodu">
      <xmlColumnPr mapId="19" xpath="/ns1:JPK/ns1:Dziennik/ns1:RodzajDowodu" xmlDataType="string"/>
    </tableColumn>
    <tableColumn id="48" uniqueName="ns1:DataOperacji" name="ns1:DataOperacji">
      <xmlColumnPr mapId="19" xpath="/ns1:JPK/ns1:Dziennik/ns1:DataOperacji" xmlDataType="date"/>
    </tableColumn>
    <tableColumn id="49" uniqueName="ns1:DataDowodu" name="ns1:DataDowodu">
      <xmlColumnPr mapId="19" xpath="/ns1:JPK/ns1:Dziennik/ns1:DataDowodu" xmlDataType="date"/>
    </tableColumn>
    <tableColumn id="50" uniqueName="ns1:DataKsiegowania" name="ns1:DataKsiegowania">
      <xmlColumnPr mapId="19" xpath="/ns1:JPK/ns1:Dziennik/ns1:DataKsiegowania" xmlDataType="date"/>
    </tableColumn>
    <tableColumn id="51" uniqueName="ns1:KodOperatora" name="ns1:KodOperatora">
      <xmlColumnPr mapId="19" xpath="/ns1:JPK/ns1:Dziennik/ns1:KodOperatora" xmlDataType="string"/>
    </tableColumn>
    <tableColumn id="52" uniqueName="ns1:OpisOperacji" name="ns1:OpisOperacji">
      <xmlColumnPr mapId="19" xpath="/ns1:JPK/ns1:Dziennik/ns1:OpisOperacji" xmlDataType="string"/>
    </tableColumn>
    <tableColumn id="53" uniqueName="ns1:DziennikKwotaOperacji" name="ns1:DziennikKwotaOperacji">
      <xmlColumnPr mapId="19" xpath="/ns1:JPK/ns1:Dziennik/ns1:DziennikKwotaOperacji" xmlDataType="double"/>
    </tableColumn>
    <tableColumn id="54" uniqueName="ns1:LiczbaWierszyDziennika" name="ns1:LiczbaWierszyDziennika">
      <xmlColumnPr mapId="19" xpath="/ns1:JPK/ns1:DziennikCtrl/ns1:LiczbaWierszyDziennika" xmlDataType="integer"/>
    </tableColumn>
    <tableColumn id="55" uniqueName="ns1:SumaKwotOperacji" name="ns1:SumaKwotOperacji">
      <xmlColumnPr mapId="19" xpath="/ns1:JPK/ns1:DziennikCtrl/ns1:SumaKwotOperacji" xmlDataType="double"/>
    </tableColumn>
    <tableColumn id="56" uniqueName="typ" name="typ3">
      <xmlColumnPr mapId="19" xpath="/ns1:JPK/ns1:KontoZapis/@typ" xmlDataType="string"/>
    </tableColumn>
    <tableColumn id="57" uniqueName="ns1:LpZapisu" name="ns1:LpZapisu">
      <xmlColumnPr mapId="19" xpath="/ns1:JPK/ns1:KontoZapis/ns1:LpZapisu" xmlDataType="integer"/>
    </tableColumn>
    <tableColumn id="58" uniqueName="ns1:NrZapisu" name="ns1:NrZapisu">
      <xmlColumnPr mapId="19" xpath="/ns1:JPK/ns1:KontoZapis/ns1:NrZapisu" xmlDataType="string"/>
    </tableColumn>
    <tableColumn id="59" uniqueName="ns1:KodKontaWinien" name="ns1:KodKontaWinien">
      <xmlColumnPr mapId="19" xpath="/ns1:JPK/ns1:KontoZapis/ns1:KodKontaWinien" xmlDataType="string"/>
    </tableColumn>
    <tableColumn id="60" uniqueName="ns1:KwotaWinien" name="ns1:KwotaWinien">
      <xmlColumnPr mapId="19" xpath="/ns1:JPK/ns1:KontoZapis/ns1:KwotaWinien" xmlDataType="double"/>
    </tableColumn>
    <tableColumn id="61" uniqueName="ns1:KwotaWinienWaluta" name="ns1:KwotaWinienWaluta">
      <xmlColumnPr mapId="19" xpath="/ns1:JPK/ns1:KontoZapis/ns1:KwotaWinienWaluta" xmlDataType="integer"/>
    </tableColumn>
    <tableColumn id="62" uniqueName="ns1:KodWalutyWinien" name="ns1:KodWalutyWinien">
      <xmlColumnPr mapId="19" xpath="/ns1:JPK/ns1:KontoZapis/ns1:KodWalutyWinien" xmlDataType="string"/>
    </tableColumn>
    <tableColumn id="63" uniqueName="ns1:OpisZapisuWinien" name="ns1:OpisZapisuWinien">
      <xmlColumnPr mapId="19" xpath="/ns1:JPK/ns1:KontoZapis/ns1:OpisZapisuWinien" xmlDataType="string"/>
    </tableColumn>
    <tableColumn id="64" uniqueName="ns1:KodKontaMa" name="ns1:KodKontaMa">
      <xmlColumnPr mapId="19" xpath="/ns1:JPK/ns1:KontoZapis/ns1:KodKontaMa" xmlDataType="string"/>
    </tableColumn>
    <tableColumn id="65" uniqueName="ns1:KwotaMa" name="ns1:KwotaMa">
      <xmlColumnPr mapId="19" xpath="/ns1:JPK/ns1:KontoZapis/ns1:KwotaMa" xmlDataType="double"/>
    </tableColumn>
    <tableColumn id="66" uniqueName="ns1:KwotaMaWaluta" name="ns1:KwotaMaWaluta">
      <xmlColumnPr mapId="19" xpath="/ns1:JPK/ns1:KontoZapis/ns1:KwotaMaWaluta" xmlDataType="integer"/>
    </tableColumn>
    <tableColumn id="67" uniqueName="ns1:KodWalutyMa" name="ns1:KodWalutyMa">
      <xmlColumnPr mapId="19" xpath="/ns1:JPK/ns1:KontoZapis/ns1:KodWalutyMa" xmlDataType="string"/>
    </tableColumn>
    <tableColumn id="68" uniqueName="ns1:OpisZapisuMa" name="ns1:OpisZapisuMa">
      <xmlColumnPr mapId="19" xpath="/ns1:JPK/ns1:KontoZapis/ns1:OpisZapisuMa" xmlDataType="string"/>
    </tableColumn>
    <tableColumn id="69" uniqueName="ns1:LiczbaWierszyKontoZapisj" name="ns1:LiczbaWierszyKontoZapisj">
      <xmlColumnPr mapId="19" xpath="/ns1:JPK/ns1:KontoZapisCtrl/ns1:LiczbaWierszyKontoZapisj" xmlDataType="integer"/>
    </tableColumn>
    <tableColumn id="70" uniqueName="ns1:SumaWinien" name="ns1:SumaWinien">
      <xmlColumnPr mapId="19" xpath="/ns1:JPK/ns1:KontoZapisCtrl/ns1:SumaWinien" xmlDataType="double"/>
    </tableColumn>
    <tableColumn id="71" uniqueName="ns1:SumaMa" name="ns1:SumaMa">
      <xmlColumnPr mapId="19" xpath="/ns1:JPK/ns1:KontoZapisCtrl/ns1:SumaMa" xmlDataType="double"/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20" name="Tabela20" displayName="Tabela20" ref="A1:BS51" tableType="xml" totalsRowShown="0" connectionId="25">
  <autoFilter ref="A1:BS51"/>
  <tableColumns count="71">
    <tableColumn id="1" uniqueName="ns1:KodFormularza" name="ns1:KodFormularza">
      <xmlColumnPr mapId="20" xpath="/ns1:JPK/ns1:Naglowek/ns1:KodFormularza" xmlDataType="string"/>
    </tableColumn>
    <tableColumn id="2" uniqueName="kodSystemowy" name="kodSystemowy">
      <xmlColumnPr mapId="20" xpath="/ns1:JPK/ns1:Naglowek/ns1:KodFormularza/@kodSystemowy" xmlDataType="string"/>
    </tableColumn>
    <tableColumn id="3" uniqueName="wersjaSchemy" name="wersjaSchemy">
      <xmlColumnPr mapId="20" xpath="/ns1:JPK/ns1:Naglowek/ns1:KodFormularza/@wersjaSchemy" xmlDataType="string"/>
    </tableColumn>
    <tableColumn id="4" uniqueName="ns1:WariantFormularza" name="ns1:WariantFormularza">
      <xmlColumnPr mapId="20" xpath="/ns1:JPK/ns1:Naglowek/ns1:WariantFormularza" xmlDataType="integer"/>
    </tableColumn>
    <tableColumn id="5" uniqueName="ns1:CelZlozenia" name="ns1:CelZlozenia">
      <xmlColumnPr mapId="20" xpath="/ns1:JPK/ns1:Naglowek/ns1:CelZlozenia" xmlDataType="integer"/>
    </tableColumn>
    <tableColumn id="6" uniqueName="ns1:DataWytworzeniaJPK" name="ns1:DataWytworzeniaJPK">
      <xmlColumnPr mapId="20" xpath="/ns1:JPK/ns1:Naglowek/ns1:DataWytworzeniaJPK" xmlDataType="dateTime"/>
    </tableColumn>
    <tableColumn id="7" uniqueName="ns1:DataOd" name="ns1:DataOd">
      <xmlColumnPr mapId="20" xpath="/ns1:JPK/ns1:Naglowek/ns1:DataOd" xmlDataType="date"/>
    </tableColumn>
    <tableColumn id="8" uniqueName="ns1:DataDo" name="ns1:DataDo">
      <xmlColumnPr mapId="20" xpath="/ns1:JPK/ns1:Naglowek/ns1:DataDo" xmlDataType="date"/>
    </tableColumn>
    <tableColumn id="9" uniqueName="ns1:DomyslnyKodWaluty" name="ns1:DomyslnyKodWaluty">
      <xmlColumnPr mapId="20" xpath="/ns1:JPK/ns1:Naglowek/ns1:DomyslnyKodWaluty" xmlDataType="string"/>
    </tableColumn>
    <tableColumn id="10" uniqueName="ns1:KodUrzedu" name="ns1:KodUrzedu">
      <xmlColumnPr mapId="20" xpath="/ns1:JPK/ns1:Naglowek/ns1:KodUrzedu" xmlDataType="integer"/>
    </tableColumn>
    <tableColumn id="11" uniqueName="ns2:NIP" name="ns2:NIP">
      <xmlColumnPr mapId="20" xpath="/ns1:JPK/ns1:Podmiot1/ns1:IdentyfikatorPodmiotu/ns2:NIP" xmlDataType="integer"/>
    </tableColumn>
    <tableColumn id="12" uniqueName="ns2:PelnaNazwa" name="ns2:PelnaNazwa">
      <xmlColumnPr mapId="20" xpath="/ns1:JPK/ns1:Podmiot1/ns1:IdentyfikatorPodmiotu/ns2:PelnaNazwa" xmlDataType="string"/>
    </tableColumn>
    <tableColumn id="13" uniqueName="ns2:REGON" name="ns2:REGON">
      <xmlColumnPr mapId="20" xpath="/ns1:JPK/ns1:Podmiot1/ns1:IdentyfikatorPodmiotu/ns2:REGON" xmlDataType="integer"/>
    </tableColumn>
    <tableColumn id="14" uniqueName="ns2:KodKraju" name="ns2:KodKraju">
      <xmlColumnPr mapId="20" xpath="/ns1:JPK/ns1:Podmiot1/ns1:AdresPodmiotu/ns2:KodKraju" xmlDataType="string"/>
    </tableColumn>
    <tableColumn id="15" uniqueName="ns2:Wojewodztwo" name="ns2:Wojewodztwo">
      <xmlColumnPr mapId="20" xpath="/ns1:JPK/ns1:Podmiot1/ns1:AdresPodmiotu/ns2:Wojewodztwo" xmlDataType="string"/>
    </tableColumn>
    <tableColumn id="16" uniqueName="ns2:Powiat" name="ns2:Powiat">
      <xmlColumnPr mapId="20" xpath="/ns1:JPK/ns1:Podmiot1/ns1:AdresPodmiotu/ns2:Powiat" xmlDataType="string"/>
    </tableColumn>
    <tableColumn id="17" uniqueName="ns2:Gmina" name="ns2:Gmina">
      <xmlColumnPr mapId="20" xpath="/ns1:JPK/ns1:Podmiot1/ns1:AdresPodmiotu/ns2:Gmina" xmlDataType="string"/>
    </tableColumn>
    <tableColumn id="18" uniqueName="ns2:Ulica" name="ns2:Ulica">
      <xmlColumnPr mapId="20" xpath="/ns1:JPK/ns1:Podmiot1/ns1:AdresPodmiotu/ns2:Ulica" xmlDataType="string"/>
    </tableColumn>
    <tableColumn id="19" uniqueName="ns2:NrDomu" name="ns2:NrDomu">
      <xmlColumnPr mapId="20" xpath="/ns1:JPK/ns1:Podmiot1/ns1:AdresPodmiotu/ns2:NrDomu" xmlDataType="integer"/>
    </tableColumn>
    <tableColumn id="20" uniqueName="ns2:NrLokalu" name="ns2:NrLokalu">
      <xmlColumnPr mapId="20" xpath="/ns1:JPK/ns1:Podmiot1/ns1:AdresPodmiotu/ns2:NrLokalu" xmlDataType="integer"/>
    </tableColumn>
    <tableColumn id="21" uniqueName="ns2:Miejscowosc" name="ns2:Miejscowosc">
      <xmlColumnPr mapId="20" xpath="/ns1:JPK/ns1:Podmiot1/ns1:AdresPodmiotu/ns2:Miejscowosc" xmlDataType="string"/>
    </tableColumn>
    <tableColumn id="22" uniqueName="ns2:KodPocztowy" name="ns2:KodPocztowy">
      <xmlColumnPr mapId="20" xpath="/ns1:JPK/ns1:Podmiot1/ns1:AdresPodmiotu/ns2:KodPocztowy" xmlDataType="string"/>
    </tableColumn>
    <tableColumn id="23" uniqueName="ns2:Poczta" name="ns2:Poczta">
      <xmlColumnPr mapId="20" xpath="/ns1:JPK/ns1:Podmiot1/ns1:AdresPodmiotu/ns2:Poczta" xmlDataType="string"/>
    </tableColumn>
    <tableColumn id="24" uniqueName="typ" name="typ">
      <xmlColumnPr mapId="20" xpath="/ns1:JPK/ns1:ZOiS/@typ" xmlDataType="string"/>
    </tableColumn>
    <tableColumn id="25" uniqueName="ns1:KodKonta" name="ns1:KodKonta">
      <xmlColumnPr mapId="20" xpath="/ns1:JPK/ns1:ZOiS/ns1:KodKonta" xmlDataType="string"/>
    </tableColumn>
    <tableColumn id="26" uniqueName="ns1:OpisKonta" name="ns1:OpisKonta">
      <xmlColumnPr mapId="20" xpath="/ns1:JPK/ns1:ZOiS/ns1:OpisKonta" xmlDataType="string"/>
    </tableColumn>
    <tableColumn id="27" uniqueName="ns1:TypKonta" name="ns1:TypKonta">
      <xmlColumnPr mapId="20" xpath="/ns1:JPK/ns1:ZOiS/ns1:TypKonta" xmlDataType="string"/>
    </tableColumn>
    <tableColumn id="28" uniqueName="ns1:KodZespolu" name="ns1:KodZespolu">
      <xmlColumnPr mapId="20" xpath="/ns1:JPK/ns1:ZOiS/ns1:KodZespolu" xmlDataType="integer"/>
    </tableColumn>
    <tableColumn id="29" uniqueName="ns1:OpisZespolu" name="ns1:OpisZespolu">
      <xmlColumnPr mapId="20" xpath="/ns1:JPK/ns1:ZOiS/ns1:OpisZespolu" xmlDataType="string"/>
    </tableColumn>
    <tableColumn id="30" uniqueName="ns1:KodKategorii" name="ns1:KodKategorii">
      <xmlColumnPr mapId="20" xpath="/ns1:JPK/ns1:ZOiS/ns1:KodKategorii" xmlDataType="integer"/>
    </tableColumn>
    <tableColumn id="31" uniqueName="ns1:OpisKategorii" name="ns1:OpisKategorii">
      <xmlColumnPr mapId="20" xpath="/ns1:JPK/ns1:ZOiS/ns1:OpisKategorii" xmlDataType="string"/>
    </tableColumn>
    <tableColumn id="32" uniqueName="ns1:KodPodkategorii" name="ns1:KodPodkategorii">
      <xmlColumnPr mapId="20" xpath="/ns1:JPK/ns1:ZOiS/ns1:KodPodkategorii" xmlDataType="integer"/>
    </tableColumn>
    <tableColumn id="33" uniqueName="ns1:OpisPodkategorii" name="ns1:OpisPodkategorii">
      <xmlColumnPr mapId="20" xpath="/ns1:JPK/ns1:ZOiS/ns1:OpisPodkategorii" xmlDataType="string"/>
    </tableColumn>
    <tableColumn id="34" uniqueName="ns1:BilansOtwarciaWinien" name="ns1:BilansOtwarciaWinien">
      <xmlColumnPr mapId="20" xpath="/ns1:JPK/ns1:ZOiS/ns1:BilansOtwarciaWinien" xmlDataType="double"/>
    </tableColumn>
    <tableColumn id="35" uniqueName="ns1:BilansOtwarciaMa" name="ns1:BilansOtwarciaMa">
      <xmlColumnPr mapId="20" xpath="/ns1:JPK/ns1:ZOiS/ns1:BilansOtwarciaMa" xmlDataType="double"/>
    </tableColumn>
    <tableColumn id="36" uniqueName="ns1:ObrotyWinien" name="ns1:ObrotyWinien">
      <xmlColumnPr mapId="20" xpath="/ns1:JPK/ns1:ZOiS/ns1:ObrotyWinien" xmlDataType="double"/>
    </tableColumn>
    <tableColumn id="37" uniqueName="ns1:ObrotyMa" name="ns1:ObrotyMa">
      <xmlColumnPr mapId="20" xpath="/ns1:JPK/ns1:ZOiS/ns1:ObrotyMa" xmlDataType="double"/>
    </tableColumn>
    <tableColumn id="38" uniqueName="ns1:ObrotyWinienNarast" name="ns1:ObrotyWinienNarast">
      <xmlColumnPr mapId="20" xpath="/ns1:JPK/ns1:ZOiS/ns1:ObrotyWinienNarast" xmlDataType="double"/>
    </tableColumn>
    <tableColumn id="39" uniqueName="ns1:ObrotyMaNarast" name="ns1:ObrotyMaNarast">
      <xmlColumnPr mapId="20" xpath="/ns1:JPK/ns1:ZOiS/ns1:ObrotyMaNarast" xmlDataType="double"/>
    </tableColumn>
    <tableColumn id="40" uniqueName="ns1:SaldoWinien" name="ns1:SaldoWinien">
      <xmlColumnPr mapId="20" xpath="/ns1:JPK/ns1:ZOiS/ns1:SaldoWinien" xmlDataType="double"/>
    </tableColumn>
    <tableColumn id="41" uniqueName="ns1:SaldoMa" name="ns1:SaldoMa">
      <xmlColumnPr mapId="20" xpath="/ns1:JPK/ns1:ZOiS/ns1:SaldoMa" xmlDataType="double"/>
    </tableColumn>
    <tableColumn id="42" uniqueName="typ" name="typ2">
      <xmlColumnPr mapId="20" xpath="/ns1:JPK/ns1:Dziennik/@typ" xmlDataType="string"/>
    </tableColumn>
    <tableColumn id="43" uniqueName="ns1:LpZapisuDziennika" name="ns1:LpZapisuDziennika">
      <xmlColumnPr mapId="20" xpath="/ns1:JPK/ns1:Dziennik/ns1:LpZapisuDziennika" xmlDataType="integer"/>
    </tableColumn>
    <tableColumn id="44" uniqueName="ns1:NrZapisuDziennika" name="ns1:NrZapisuDziennika">
      <xmlColumnPr mapId="20" xpath="/ns1:JPK/ns1:Dziennik/ns1:NrZapisuDziennika" xmlDataType="string"/>
    </tableColumn>
    <tableColumn id="45" uniqueName="ns1:OpisDziennika" name="ns1:OpisDziennika">
      <xmlColumnPr mapId="20" xpath="/ns1:JPK/ns1:Dziennik/ns1:OpisDziennika" xmlDataType="integer"/>
    </tableColumn>
    <tableColumn id="46" uniqueName="ns1:NrDowoduKsiegowego" name="ns1:NrDowoduKsiegowego">
      <xmlColumnPr mapId="20" xpath="/ns1:JPK/ns1:Dziennik/ns1:NrDowoduKsiegowego" xmlDataType="integer"/>
    </tableColumn>
    <tableColumn id="47" uniqueName="ns1:RodzajDowodu" name="ns1:RodzajDowodu">
      <xmlColumnPr mapId="20" xpath="/ns1:JPK/ns1:Dziennik/ns1:RodzajDowodu" xmlDataType="string"/>
    </tableColumn>
    <tableColumn id="48" uniqueName="ns1:DataOperacji" name="ns1:DataOperacji">
      <xmlColumnPr mapId="20" xpath="/ns1:JPK/ns1:Dziennik/ns1:DataOperacji" xmlDataType="date"/>
    </tableColumn>
    <tableColumn id="49" uniqueName="ns1:DataDowodu" name="ns1:DataDowodu">
      <xmlColumnPr mapId="20" xpath="/ns1:JPK/ns1:Dziennik/ns1:DataDowodu" xmlDataType="date"/>
    </tableColumn>
    <tableColumn id="50" uniqueName="ns1:DataKsiegowania" name="ns1:DataKsiegowania">
      <xmlColumnPr mapId="20" xpath="/ns1:JPK/ns1:Dziennik/ns1:DataKsiegowania" xmlDataType="date"/>
    </tableColumn>
    <tableColumn id="51" uniqueName="ns1:KodOperatora" name="ns1:KodOperatora">
      <xmlColumnPr mapId="20" xpath="/ns1:JPK/ns1:Dziennik/ns1:KodOperatora" xmlDataType="string"/>
    </tableColumn>
    <tableColumn id="52" uniqueName="ns1:OpisOperacji" name="ns1:OpisOperacji">
      <xmlColumnPr mapId="20" xpath="/ns1:JPK/ns1:Dziennik/ns1:OpisOperacji" xmlDataType="string"/>
    </tableColumn>
    <tableColumn id="53" uniqueName="ns1:DziennikKwotaOperacji" name="ns1:DziennikKwotaOperacji">
      <xmlColumnPr mapId="20" xpath="/ns1:JPK/ns1:Dziennik/ns1:DziennikKwotaOperacji" xmlDataType="double"/>
    </tableColumn>
    <tableColumn id="54" uniqueName="ns1:LiczbaWierszyDziennika" name="ns1:LiczbaWierszyDziennika">
      <xmlColumnPr mapId="20" xpath="/ns1:JPK/ns1:DziennikCtrl/ns1:LiczbaWierszyDziennika" xmlDataType="integer"/>
    </tableColumn>
    <tableColumn id="55" uniqueName="ns1:SumaKwotOperacji" name="ns1:SumaKwotOperacji">
      <xmlColumnPr mapId="20" xpath="/ns1:JPK/ns1:DziennikCtrl/ns1:SumaKwotOperacji" xmlDataType="double"/>
    </tableColumn>
    <tableColumn id="56" uniqueName="typ" name="typ3">
      <xmlColumnPr mapId="20" xpath="/ns1:JPK/ns1:KontoZapis/@typ" xmlDataType="string"/>
    </tableColumn>
    <tableColumn id="57" uniqueName="ns1:LpZapisu" name="ns1:LpZapisu">
      <xmlColumnPr mapId="20" xpath="/ns1:JPK/ns1:KontoZapis/ns1:LpZapisu" xmlDataType="integer"/>
    </tableColumn>
    <tableColumn id="58" uniqueName="ns1:NrZapisu" name="ns1:NrZapisu">
      <xmlColumnPr mapId="20" xpath="/ns1:JPK/ns1:KontoZapis/ns1:NrZapisu" xmlDataType="string"/>
    </tableColumn>
    <tableColumn id="59" uniqueName="ns1:KodKontaWinien" name="ns1:KodKontaWinien">
      <xmlColumnPr mapId="20" xpath="/ns1:JPK/ns1:KontoZapis/ns1:KodKontaWinien" xmlDataType="string"/>
    </tableColumn>
    <tableColumn id="60" uniqueName="ns1:KwotaWinien" name="ns1:KwotaWinien">
      <xmlColumnPr mapId="20" xpath="/ns1:JPK/ns1:KontoZapis/ns1:KwotaWinien" xmlDataType="double"/>
    </tableColumn>
    <tableColumn id="61" uniqueName="ns1:KwotaWinienWaluta" name="ns1:KwotaWinienWaluta">
      <xmlColumnPr mapId="20" xpath="/ns1:JPK/ns1:KontoZapis/ns1:KwotaWinienWaluta" xmlDataType="integer"/>
    </tableColumn>
    <tableColumn id="62" uniqueName="ns1:KodWalutyWinien" name="ns1:KodWalutyWinien">
      <xmlColumnPr mapId="20" xpath="/ns1:JPK/ns1:KontoZapis/ns1:KodWalutyWinien" xmlDataType="string"/>
    </tableColumn>
    <tableColumn id="63" uniqueName="ns1:OpisZapisuWinien" name="ns1:OpisZapisuWinien">
      <xmlColumnPr mapId="20" xpath="/ns1:JPK/ns1:KontoZapis/ns1:OpisZapisuWinien" xmlDataType="string"/>
    </tableColumn>
    <tableColumn id="64" uniqueName="ns1:KodKontaMa" name="ns1:KodKontaMa">
      <xmlColumnPr mapId="20" xpath="/ns1:JPK/ns1:KontoZapis/ns1:KodKontaMa" xmlDataType="string"/>
    </tableColumn>
    <tableColumn id="65" uniqueName="ns1:KwotaMa" name="ns1:KwotaMa">
      <xmlColumnPr mapId="20" xpath="/ns1:JPK/ns1:KontoZapis/ns1:KwotaMa" xmlDataType="double"/>
    </tableColumn>
    <tableColumn id="66" uniqueName="ns1:KwotaMaWaluta" name="ns1:KwotaMaWaluta">
      <xmlColumnPr mapId="20" xpath="/ns1:JPK/ns1:KontoZapis/ns1:KwotaMaWaluta" xmlDataType="integer"/>
    </tableColumn>
    <tableColumn id="67" uniqueName="ns1:KodWalutyMa" name="ns1:KodWalutyMa">
      <xmlColumnPr mapId="20" xpath="/ns1:JPK/ns1:KontoZapis/ns1:KodWalutyMa" xmlDataType="string"/>
    </tableColumn>
    <tableColumn id="68" uniqueName="ns1:OpisZapisuMa" name="ns1:OpisZapisuMa">
      <xmlColumnPr mapId="20" xpath="/ns1:JPK/ns1:KontoZapis/ns1:OpisZapisuMa" xmlDataType="string"/>
    </tableColumn>
    <tableColumn id="69" uniqueName="ns1:LiczbaWierszyKontoZapisj" name="ns1:LiczbaWierszyKontoZapisj">
      <xmlColumnPr mapId="20" xpath="/ns1:JPK/ns1:KontoZapisCtrl/ns1:LiczbaWierszyKontoZapisj" xmlDataType="integer"/>
    </tableColumn>
    <tableColumn id="70" uniqueName="ns1:SumaWinien" name="ns1:SumaWinien">
      <xmlColumnPr mapId="20" xpath="/ns1:JPK/ns1:KontoZapisCtrl/ns1:SumaWinien" xmlDataType="double"/>
    </tableColumn>
    <tableColumn id="71" uniqueName="ns1:SumaMa" name="ns1:SumaMa">
      <xmlColumnPr mapId="20" xpath="/ns1:JPK/ns1:KontoZapisCtrl/ns1:SumaMa" xmlDataType="double"/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21" name="Tabela21" displayName="Tabela21" ref="A1:BS47" tableType="xml" totalsRowShown="0" connectionId="26">
  <autoFilter ref="A1:BS47"/>
  <tableColumns count="71">
    <tableColumn id="1" uniqueName="ns1:KodFormularza" name="ns1:KodFormularza">
      <xmlColumnPr mapId="21" xpath="/ns1:JPK/ns1:Naglowek/ns1:KodFormularza" xmlDataType="string"/>
    </tableColumn>
    <tableColumn id="2" uniqueName="kodSystemowy" name="kodSystemowy">
      <xmlColumnPr mapId="21" xpath="/ns1:JPK/ns1:Naglowek/ns1:KodFormularza/@kodSystemowy" xmlDataType="string"/>
    </tableColumn>
    <tableColumn id="3" uniqueName="wersjaSchemy" name="wersjaSchemy">
      <xmlColumnPr mapId="21" xpath="/ns1:JPK/ns1:Naglowek/ns1:KodFormularza/@wersjaSchemy" xmlDataType="string"/>
    </tableColumn>
    <tableColumn id="4" uniqueName="ns1:WariantFormularza" name="ns1:WariantFormularza">
      <xmlColumnPr mapId="21" xpath="/ns1:JPK/ns1:Naglowek/ns1:WariantFormularza" xmlDataType="integer"/>
    </tableColumn>
    <tableColumn id="5" uniqueName="ns1:CelZlozenia" name="ns1:CelZlozenia">
      <xmlColumnPr mapId="21" xpath="/ns1:JPK/ns1:Naglowek/ns1:CelZlozenia" xmlDataType="integer"/>
    </tableColumn>
    <tableColumn id="6" uniqueName="ns1:DataWytworzeniaJPK" name="ns1:DataWytworzeniaJPK">
      <xmlColumnPr mapId="21" xpath="/ns1:JPK/ns1:Naglowek/ns1:DataWytworzeniaJPK" xmlDataType="dateTime"/>
    </tableColumn>
    <tableColumn id="7" uniqueName="ns1:DataOd" name="ns1:DataOd">
      <xmlColumnPr mapId="21" xpath="/ns1:JPK/ns1:Naglowek/ns1:DataOd" xmlDataType="date"/>
    </tableColumn>
    <tableColumn id="8" uniqueName="ns1:DataDo" name="ns1:DataDo">
      <xmlColumnPr mapId="21" xpath="/ns1:JPK/ns1:Naglowek/ns1:DataDo" xmlDataType="date"/>
    </tableColumn>
    <tableColumn id="9" uniqueName="ns1:DomyslnyKodWaluty" name="ns1:DomyslnyKodWaluty">
      <xmlColumnPr mapId="21" xpath="/ns1:JPK/ns1:Naglowek/ns1:DomyslnyKodWaluty" xmlDataType="string"/>
    </tableColumn>
    <tableColumn id="10" uniqueName="ns1:KodUrzedu" name="ns1:KodUrzedu">
      <xmlColumnPr mapId="21" xpath="/ns1:JPK/ns1:Naglowek/ns1:KodUrzedu" xmlDataType="integer"/>
    </tableColumn>
    <tableColumn id="11" uniqueName="ns2:NIP" name="ns2:NIP">
      <xmlColumnPr mapId="21" xpath="/ns1:JPK/ns1:Podmiot1/ns1:IdentyfikatorPodmiotu/ns2:NIP" xmlDataType="integer"/>
    </tableColumn>
    <tableColumn id="12" uniqueName="ns2:PelnaNazwa" name="ns2:PelnaNazwa">
      <xmlColumnPr mapId="21" xpath="/ns1:JPK/ns1:Podmiot1/ns1:IdentyfikatorPodmiotu/ns2:PelnaNazwa" xmlDataType="string"/>
    </tableColumn>
    <tableColumn id="13" uniqueName="ns2:REGON" name="ns2:REGON">
      <xmlColumnPr mapId="21" xpath="/ns1:JPK/ns1:Podmiot1/ns1:IdentyfikatorPodmiotu/ns2:REGON" xmlDataType="integer"/>
    </tableColumn>
    <tableColumn id="14" uniqueName="ns2:KodKraju" name="ns2:KodKraju">
      <xmlColumnPr mapId="21" xpath="/ns1:JPK/ns1:Podmiot1/ns1:AdresPodmiotu/ns2:KodKraju" xmlDataType="string"/>
    </tableColumn>
    <tableColumn id="15" uniqueName="ns2:Wojewodztwo" name="ns2:Wojewodztwo">
      <xmlColumnPr mapId="21" xpath="/ns1:JPK/ns1:Podmiot1/ns1:AdresPodmiotu/ns2:Wojewodztwo" xmlDataType="string"/>
    </tableColumn>
    <tableColumn id="16" uniqueName="ns2:Powiat" name="ns2:Powiat">
      <xmlColumnPr mapId="21" xpath="/ns1:JPK/ns1:Podmiot1/ns1:AdresPodmiotu/ns2:Powiat" xmlDataType="string"/>
    </tableColumn>
    <tableColumn id="17" uniqueName="ns2:Gmina" name="ns2:Gmina">
      <xmlColumnPr mapId="21" xpath="/ns1:JPK/ns1:Podmiot1/ns1:AdresPodmiotu/ns2:Gmina" xmlDataType="string"/>
    </tableColumn>
    <tableColumn id="18" uniqueName="ns2:Ulica" name="ns2:Ulica">
      <xmlColumnPr mapId="21" xpath="/ns1:JPK/ns1:Podmiot1/ns1:AdresPodmiotu/ns2:Ulica" xmlDataType="string"/>
    </tableColumn>
    <tableColumn id="19" uniqueName="ns2:NrDomu" name="ns2:NrDomu">
      <xmlColumnPr mapId="21" xpath="/ns1:JPK/ns1:Podmiot1/ns1:AdresPodmiotu/ns2:NrDomu" xmlDataType="integer"/>
    </tableColumn>
    <tableColumn id="20" uniqueName="ns2:NrLokalu" name="ns2:NrLokalu">
      <xmlColumnPr mapId="21" xpath="/ns1:JPK/ns1:Podmiot1/ns1:AdresPodmiotu/ns2:NrLokalu" xmlDataType="integer"/>
    </tableColumn>
    <tableColumn id="21" uniqueName="ns2:Miejscowosc" name="ns2:Miejscowosc">
      <xmlColumnPr mapId="21" xpath="/ns1:JPK/ns1:Podmiot1/ns1:AdresPodmiotu/ns2:Miejscowosc" xmlDataType="string"/>
    </tableColumn>
    <tableColumn id="22" uniqueName="ns2:KodPocztowy" name="ns2:KodPocztowy">
      <xmlColumnPr mapId="21" xpath="/ns1:JPK/ns1:Podmiot1/ns1:AdresPodmiotu/ns2:KodPocztowy" xmlDataType="string"/>
    </tableColumn>
    <tableColumn id="23" uniqueName="ns2:Poczta" name="ns2:Poczta">
      <xmlColumnPr mapId="21" xpath="/ns1:JPK/ns1:Podmiot1/ns1:AdresPodmiotu/ns2:Poczta" xmlDataType="string"/>
    </tableColumn>
    <tableColumn id="24" uniqueName="typ" name="typ">
      <xmlColumnPr mapId="21" xpath="/ns1:JPK/ns1:ZOiS/@typ" xmlDataType="string"/>
    </tableColumn>
    <tableColumn id="25" uniqueName="ns1:KodKonta" name="ns1:KodKonta">
      <xmlColumnPr mapId="21" xpath="/ns1:JPK/ns1:ZOiS/ns1:KodKonta" xmlDataType="string"/>
    </tableColumn>
    <tableColumn id="26" uniqueName="ns1:OpisKonta" name="ns1:OpisKonta">
      <xmlColumnPr mapId="21" xpath="/ns1:JPK/ns1:ZOiS/ns1:OpisKonta" xmlDataType="string"/>
    </tableColumn>
    <tableColumn id="27" uniqueName="ns1:TypKonta" name="ns1:TypKonta">
      <xmlColumnPr mapId="21" xpath="/ns1:JPK/ns1:ZOiS/ns1:TypKonta" xmlDataType="string"/>
    </tableColumn>
    <tableColumn id="28" uniqueName="ns1:KodZespolu" name="ns1:KodZespolu">
      <xmlColumnPr mapId="21" xpath="/ns1:JPK/ns1:ZOiS/ns1:KodZespolu" xmlDataType="integer"/>
    </tableColumn>
    <tableColumn id="29" uniqueName="ns1:OpisZespolu" name="ns1:OpisZespolu">
      <xmlColumnPr mapId="21" xpath="/ns1:JPK/ns1:ZOiS/ns1:OpisZespolu" xmlDataType="string"/>
    </tableColumn>
    <tableColumn id="30" uniqueName="ns1:KodKategorii" name="ns1:KodKategorii">
      <xmlColumnPr mapId="21" xpath="/ns1:JPK/ns1:ZOiS/ns1:KodKategorii" xmlDataType="integer"/>
    </tableColumn>
    <tableColumn id="31" uniqueName="ns1:OpisKategorii" name="ns1:OpisKategorii">
      <xmlColumnPr mapId="21" xpath="/ns1:JPK/ns1:ZOiS/ns1:OpisKategorii" xmlDataType="string"/>
    </tableColumn>
    <tableColumn id="32" uniqueName="ns1:KodPodkategorii" name="ns1:KodPodkategorii">
      <xmlColumnPr mapId="21" xpath="/ns1:JPK/ns1:ZOiS/ns1:KodPodkategorii" xmlDataType="integer"/>
    </tableColumn>
    <tableColumn id="33" uniqueName="ns1:OpisPodkategorii" name="ns1:OpisPodkategorii">
      <xmlColumnPr mapId="21" xpath="/ns1:JPK/ns1:ZOiS/ns1:OpisPodkategorii" xmlDataType="string"/>
    </tableColumn>
    <tableColumn id="34" uniqueName="ns1:BilansOtwarciaWinien" name="ns1:BilansOtwarciaWinien">
      <xmlColumnPr mapId="21" xpath="/ns1:JPK/ns1:ZOiS/ns1:BilansOtwarciaWinien" xmlDataType="double"/>
    </tableColumn>
    <tableColumn id="35" uniqueName="ns1:BilansOtwarciaMa" name="ns1:BilansOtwarciaMa">
      <xmlColumnPr mapId="21" xpath="/ns1:JPK/ns1:ZOiS/ns1:BilansOtwarciaMa" xmlDataType="double"/>
    </tableColumn>
    <tableColumn id="36" uniqueName="ns1:ObrotyWinien" name="ns1:ObrotyWinien">
      <xmlColumnPr mapId="21" xpath="/ns1:JPK/ns1:ZOiS/ns1:ObrotyWinien" xmlDataType="double"/>
    </tableColumn>
    <tableColumn id="37" uniqueName="ns1:ObrotyMa" name="ns1:ObrotyMa">
      <xmlColumnPr mapId="21" xpath="/ns1:JPK/ns1:ZOiS/ns1:ObrotyMa" xmlDataType="double"/>
    </tableColumn>
    <tableColumn id="38" uniqueName="ns1:ObrotyWinienNarast" name="ns1:ObrotyWinienNarast">
      <xmlColumnPr mapId="21" xpath="/ns1:JPK/ns1:ZOiS/ns1:ObrotyWinienNarast" xmlDataType="double"/>
    </tableColumn>
    <tableColumn id="39" uniqueName="ns1:ObrotyMaNarast" name="ns1:ObrotyMaNarast">
      <xmlColumnPr mapId="21" xpath="/ns1:JPK/ns1:ZOiS/ns1:ObrotyMaNarast" xmlDataType="double"/>
    </tableColumn>
    <tableColumn id="40" uniqueName="ns1:SaldoWinien" name="ns1:SaldoWinien">
      <xmlColumnPr mapId="21" xpath="/ns1:JPK/ns1:ZOiS/ns1:SaldoWinien" xmlDataType="double"/>
    </tableColumn>
    <tableColumn id="41" uniqueName="ns1:SaldoMa" name="ns1:SaldoMa">
      <xmlColumnPr mapId="21" xpath="/ns1:JPK/ns1:ZOiS/ns1:SaldoMa" xmlDataType="double"/>
    </tableColumn>
    <tableColumn id="42" uniqueName="typ" name="typ2">
      <xmlColumnPr mapId="21" xpath="/ns1:JPK/ns1:Dziennik/@typ" xmlDataType="string"/>
    </tableColumn>
    <tableColumn id="43" uniqueName="ns1:LpZapisuDziennika" name="ns1:LpZapisuDziennika">
      <xmlColumnPr mapId="21" xpath="/ns1:JPK/ns1:Dziennik/ns1:LpZapisuDziennika" xmlDataType="integer"/>
    </tableColumn>
    <tableColumn id="44" uniqueName="ns1:NrZapisuDziennika" name="ns1:NrZapisuDziennika">
      <xmlColumnPr mapId="21" xpath="/ns1:JPK/ns1:Dziennik/ns1:NrZapisuDziennika" xmlDataType="string"/>
    </tableColumn>
    <tableColumn id="45" uniqueName="ns1:OpisDziennika" name="ns1:OpisDziennika">
      <xmlColumnPr mapId="21" xpath="/ns1:JPK/ns1:Dziennik/ns1:OpisDziennika" xmlDataType="integer"/>
    </tableColumn>
    <tableColumn id="46" uniqueName="ns1:NrDowoduKsiegowego" name="ns1:NrDowoduKsiegowego">
      <xmlColumnPr mapId="21" xpath="/ns1:JPK/ns1:Dziennik/ns1:NrDowoduKsiegowego" xmlDataType="integer"/>
    </tableColumn>
    <tableColumn id="47" uniqueName="ns1:RodzajDowodu" name="ns1:RodzajDowodu">
      <xmlColumnPr mapId="21" xpath="/ns1:JPK/ns1:Dziennik/ns1:RodzajDowodu" xmlDataType="string"/>
    </tableColumn>
    <tableColumn id="48" uniqueName="ns1:DataOperacji" name="ns1:DataOperacji">
      <xmlColumnPr mapId="21" xpath="/ns1:JPK/ns1:Dziennik/ns1:DataOperacji" xmlDataType="date"/>
    </tableColumn>
    <tableColumn id="49" uniqueName="ns1:DataDowodu" name="ns1:DataDowodu">
      <xmlColumnPr mapId="21" xpath="/ns1:JPK/ns1:Dziennik/ns1:DataDowodu" xmlDataType="date"/>
    </tableColumn>
    <tableColumn id="50" uniqueName="ns1:DataKsiegowania" name="ns1:DataKsiegowania">
      <xmlColumnPr mapId="21" xpath="/ns1:JPK/ns1:Dziennik/ns1:DataKsiegowania" xmlDataType="date"/>
    </tableColumn>
    <tableColumn id="51" uniqueName="ns1:KodOperatora" name="ns1:KodOperatora">
      <xmlColumnPr mapId="21" xpath="/ns1:JPK/ns1:Dziennik/ns1:KodOperatora" xmlDataType="string"/>
    </tableColumn>
    <tableColumn id="52" uniqueName="ns1:OpisOperacji" name="ns1:OpisOperacji">
      <xmlColumnPr mapId="21" xpath="/ns1:JPK/ns1:Dziennik/ns1:OpisOperacji" xmlDataType="string"/>
    </tableColumn>
    <tableColumn id="53" uniqueName="ns1:DziennikKwotaOperacji" name="ns1:DziennikKwotaOperacji">
      <xmlColumnPr mapId="21" xpath="/ns1:JPK/ns1:Dziennik/ns1:DziennikKwotaOperacji" xmlDataType="double"/>
    </tableColumn>
    <tableColumn id="54" uniqueName="ns1:LiczbaWierszyDziennika" name="ns1:LiczbaWierszyDziennika">
      <xmlColumnPr mapId="21" xpath="/ns1:JPK/ns1:DziennikCtrl/ns1:LiczbaWierszyDziennika" xmlDataType="integer"/>
    </tableColumn>
    <tableColumn id="55" uniqueName="ns1:SumaKwotOperacji" name="ns1:SumaKwotOperacji">
      <xmlColumnPr mapId="21" xpath="/ns1:JPK/ns1:DziennikCtrl/ns1:SumaKwotOperacji" xmlDataType="double"/>
    </tableColumn>
    <tableColumn id="56" uniqueName="typ" name="typ3">
      <xmlColumnPr mapId="21" xpath="/ns1:JPK/ns1:KontoZapis/@typ" xmlDataType="string"/>
    </tableColumn>
    <tableColumn id="57" uniqueName="ns1:LpZapisu" name="ns1:LpZapisu">
      <xmlColumnPr mapId="21" xpath="/ns1:JPK/ns1:KontoZapis/ns1:LpZapisu" xmlDataType="integer"/>
    </tableColumn>
    <tableColumn id="58" uniqueName="ns1:NrZapisu" name="ns1:NrZapisu">
      <xmlColumnPr mapId="21" xpath="/ns1:JPK/ns1:KontoZapis/ns1:NrZapisu" xmlDataType="string"/>
    </tableColumn>
    <tableColumn id="59" uniqueName="ns1:KodKontaWinien" name="ns1:KodKontaWinien">
      <xmlColumnPr mapId="21" xpath="/ns1:JPK/ns1:KontoZapis/ns1:KodKontaWinien" xmlDataType="string"/>
    </tableColumn>
    <tableColumn id="60" uniqueName="ns1:KwotaWinien" name="ns1:KwotaWinien">
      <xmlColumnPr mapId="21" xpath="/ns1:JPK/ns1:KontoZapis/ns1:KwotaWinien" xmlDataType="double"/>
    </tableColumn>
    <tableColumn id="61" uniqueName="ns1:KwotaWinienWaluta" name="ns1:KwotaWinienWaluta">
      <xmlColumnPr mapId="21" xpath="/ns1:JPK/ns1:KontoZapis/ns1:KwotaWinienWaluta" xmlDataType="integer"/>
    </tableColumn>
    <tableColumn id="62" uniqueName="ns1:KodWalutyWinien" name="ns1:KodWalutyWinien">
      <xmlColumnPr mapId="21" xpath="/ns1:JPK/ns1:KontoZapis/ns1:KodWalutyWinien" xmlDataType="string"/>
    </tableColumn>
    <tableColumn id="63" uniqueName="ns1:OpisZapisuWinien" name="ns1:OpisZapisuWinien">
      <xmlColumnPr mapId="21" xpath="/ns1:JPK/ns1:KontoZapis/ns1:OpisZapisuWinien" xmlDataType="string"/>
    </tableColumn>
    <tableColumn id="64" uniqueName="ns1:KodKontaMa" name="ns1:KodKontaMa">
      <xmlColumnPr mapId="21" xpath="/ns1:JPK/ns1:KontoZapis/ns1:KodKontaMa" xmlDataType="string"/>
    </tableColumn>
    <tableColumn id="65" uniqueName="ns1:KwotaMa" name="ns1:KwotaMa">
      <xmlColumnPr mapId="21" xpath="/ns1:JPK/ns1:KontoZapis/ns1:KwotaMa" xmlDataType="double"/>
    </tableColumn>
    <tableColumn id="66" uniqueName="ns1:KwotaMaWaluta" name="ns1:KwotaMaWaluta">
      <xmlColumnPr mapId="21" xpath="/ns1:JPK/ns1:KontoZapis/ns1:KwotaMaWaluta" xmlDataType="integer"/>
    </tableColumn>
    <tableColumn id="67" uniqueName="ns1:KodWalutyMa" name="ns1:KodWalutyMa">
      <xmlColumnPr mapId="21" xpath="/ns1:JPK/ns1:KontoZapis/ns1:KodWalutyMa" xmlDataType="string"/>
    </tableColumn>
    <tableColumn id="68" uniqueName="ns1:OpisZapisuMa" name="ns1:OpisZapisuMa">
      <xmlColumnPr mapId="21" xpath="/ns1:JPK/ns1:KontoZapis/ns1:OpisZapisuMa" xmlDataType="string"/>
    </tableColumn>
    <tableColumn id="69" uniqueName="ns1:LiczbaWierszyKontoZapisj" name="ns1:LiczbaWierszyKontoZapisj">
      <xmlColumnPr mapId="21" xpath="/ns1:JPK/ns1:KontoZapisCtrl/ns1:LiczbaWierszyKontoZapisj" xmlDataType="integer"/>
    </tableColumn>
    <tableColumn id="70" uniqueName="ns1:SumaWinien" name="ns1:SumaWinien">
      <xmlColumnPr mapId="21" xpath="/ns1:JPK/ns1:KontoZapisCtrl/ns1:SumaWinien" xmlDataType="double"/>
    </tableColumn>
    <tableColumn id="71" uniqueName="ns1:SumaMa" name="ns1:SumaMa">
      <xmlColumnPr mapId="21" xpath="/ns1:JPK/ns1:KontoZapisCtrl/ns1:SumaMa" xmlDataType="double"/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22" name="Tabela22" displayName="Tabela22" ref="A1:BS48" tableType="xml" totalsRowShown="0" connectionId="27">
  <autoFilter ref="A1:BS48"/>
  <tableColumns count="71">
    <tableColumn id="1" uniqueName="ns1:KodFormularza" name="ns1:KodFormularza">
      <xmlColumnPr mapId="22" xpath="/ns1:JPK/ns1:Naglowek/ns1:KodFormularza" xmlDataType="string"/>
    </tableColumn>
    <tableColumn id="2" uniqueName="kodSystemowy" name="kodSystemowy">
      <xmlColumnPr mapId="22" xpath="/ns1:JPK/ns1:Naglowek/ns1:KodFormularza/@kodSystemowy" xmlDataType="string"/>
    </tableColumn>
    <tableColumn id="3" uniqueName="wersjaSchemy" name="wersjaSchemy">
      <xmlColumnPr mapId="22" xpath="/ns1:JPK/ns1:Naglowek/ns1:KodFormularza/@wersjaSchemy" xmlDataType="string"/>
    </tableColumn>
    <tableColumn id="4" uniqueName="ns1:WariantFormularza" name="ns1:WariantFormularza">
      <xmlColumnPr mapId="22" xpath="/ns1:JPK/ns1:Naglowek/ns1:WariantFormularza" xmlDataType="integer"/>
    </tableColumn>
    <tableColumn id="5" uniqueName="ns1:CelZlozenia" name="ns1:CelZlozenia">
      <xmlColumnPr mapId="22" xpath="/ns1:JPK/ns1:Naglowek/ns1:CelZlozenia" xmlDataType="integer"/>
    </tableColumn>
    <tableColumn id="6" uniqueName="ns1:DataWytworzeniaJPK" name="ns1:DataWytworzeniaJPK">
      <xmlColumnPr mapId="22" xpath="/ns1:JPK/ns1:Naglowek/ns1:DataWytworzeniaJPK" xmlDataType="dateTime"/>
    </tableColumn>
    <tableColumn id="7" uniqueName="ns1:DataOd" name="ns1:DataOd">
      <xmlColumnPr mapId="22" xpath="/ns1:JPK/ns1:Naglowek/ns1:DataOd" xmlDataType="date"/>
    </tableColumn>
    <tableColumn id="8" uniqueName="ns1:DataDo" name="ns1:DataDo">
      <xmlColumnPr mapId="22" xpath="/ns1:JPK/ns1:Naglowek/ns1:DataDo" xmlDataType="date"/>
    </tableColumn>
    <tableColumn id="9" uniqueName="ns1:DomyslnyKodWaluty" name="ns1:DomyslnyKodWaluty">
      <xmlColumnPr mapId="22" xpath="/ns1:JPK/ns1:Naglowek/ns1:DomyslnyKodWaluty" xmlDataType="string"/>
    </tableColumn>
    <tableColumn id="10" uniqueName="ns1:KodUrzedu" name="ns1:KodUrzedu">
      <xmlColumnPr mapId="22" xpath="/ns1:JPK/ns1:Naglowek/ns1:KodUrzedu" xmlDataType="integer"/>
    </tableColumn>
    <tableColumn id="11" uniqueName="ns2:NIP" name="ns2:NIP">
      <xmlColumnPr mapId="22" xpath="/ns1:JPK/ns1:Podmiot1/ns1:IdentyfikatorPodmiotu/ns2:NIP" xmlDataType="integer"/>
    </tableColumn>
    <tableColumn id="12" uniqueName="ns2:PelnaNazwa" name="ns2:PelnaNazwa">
      <xmlColumnPr mapId="22" xpath="/ns1:JPK/ns1:Podmiot1/ns1:IdentyfikatorPodmiotu/ns2:PelnaNazwa" xmlDataType="string"/>
    </tableColumn>
    <tableColumn id="13" uniqueName="ns2:REGON" name="ns2:REGON">
      <xmlColumnPr mapId="22" xpath="/ns1:JPK/ns1:Podmiot1/ns1:IdentyfikatorPodmiotu/ns2:REGON" xmlDataType="integer"/>
    </tableColumn>
    <tableColumn id="14" uniqueName="ns2:KodKraju" name="ns2:KodKraju">
      <xmlColumnPr mapId="22" xpath="/ns1:JPK/ns1:Podmiot1/ns1:AdresPodmiotu/ns2:KodKraju" xmlDataType="string"/>
    </tableColumn>
    <tableColumn id="15" uniqueName="ns2:Wojewodztwo" name="ns2:Wojewodztwo">
      <xmlColumnPr mapId="22" xpath="/ns1:JPK/ns1:Podmiot1/ns1:AdresPodmiotu/ns2:Wojewodztwo" xmlDataType="string"/>
    </tableColumn>
    <tableColumn id="16" uniqueName="ns2:Powiat" name="ns2:Powiat">
      <xmlColumnPr mapId="22" xpath="/ns1:JPK/ns1:Podmiot1/ns1:AdresPodmiotu/ns2:Powiat" xmlDataType="string"/>
    </tableColumn>
    <tableColumn id="17" uniqueName="ns2:Gmina" name="ns2:Gmina">
      <xmlColumnPr mapId="22" xpath="/ns1:JPK/ns1:Podmiot1/ns1:AdresPodmiotu/ns2:Gmina" xmlDataType="string"/>
    </tableColumn>
    <tableColumn id="18" uniqueName="ns2:Ulica" name="ns2:Ulica">
      <xmlColumnPr mapId="22" xpath="/ns1:JPK/ns1:Podmiot1/ns1:AdresPodmiotu/ns2:Ulica" xmlDataType="string"/>
    </tableColumn>
    <tableColumn id="19" uniqueName="ns2:NrDomu" name="ns2:NrDomu">
      <xmlColumnPr mapId="22" xpath="/ns1:JPK/ns1:Podmiot1/ns1:AdresPodmiotu/ns2:NrDomu" xmlDataType="integer"/>
    </tableColumn>
    <tableColumn id="20" uniqueName="ns2:NrLokalu" name="ns2:NrLokalu">
      <xmlColumnPr mapId="22" xpath="/ns1:JPK/ns1:Podmiot1/ns1:AdresPodmiotu/ns2:NrLokalu" xmlDataType="integer"/>
    </tableColumn>
    <tableColumn id="21" uniqueName="ns2:Miejscowosc" name="ns2:Miejscowosc">
      <xmlColumnPr mapId="22" xpath="/ns1:JPK/ns1:Podmiot1/ns1:AdresPodmiotu/ns2:Miejscowosc" xmlDataType="string"/>
    </tableColumn>
    <tableColumn id="22" uniqueName="ns2:KodPocztowy" name="ns2:KodPocztowy">
      <xmlColumnPr mapId="22" xpath="/ns1:JPK/ns1:Podmiot1/ns1:AdresPodmiotu/ns2:KodPocztowy" xmlDataType="string"/>
    </tableColumn>
    <tableColumn id="23" uniqueName="ns2:Poczta" name="ns2:Poczta">
      <xmlColumnPr mapId="22" xpath="/ns1:JPK/ns1:Podmiot1/ns1:AdresPodmiotu/ns2:Poczta" xmlDataType="string"/>
    </tableColumn>
    <tableColumn id="24" uniqueName="typ" name="typ">
      <xmlColumnPr mapId="22" xpath="/ns1:JPK/ns1:ZOiS/@typ" xmlDataType="string"/>
    </tableColumn>
    <tableColumn id="25" uniqueName="ns1:KodKonta" name="ns1:KodKonta">
      <xmlColumnPr mapId="22" xpath="/ns1:JPK/ns1:ZOiS/ns1:KodKonta" xmlDataType="string"/>
    </tableColumn>
    <tableColumn id="26" uniqueName="ns1:OpisKonta" name="ns1:OpisKonta">
      <xmlColumnPr mapId="22" xpath="/ns1:JPK/ns1:ZOiS/ns1:OpisKonta" xmlDataType="string"/>
    </tableColumn>
    <tableColumn id="27" uniqueName="ns1:TypKonta" name="ns1:TypKonta">
      <xmlColumnPr mapId="22" xpath="/ns1:JPK/ns1:ZOiS/ns1:TypKonta" xmlDataType="string"/>
    </tableColumn>
    <tableColumn id="28" uniqueName="ns1:KodZespolu" name="ns1:KodZespolu">
      <xmlColumnPr mapId="22" xpath="/ns1:JPK/ns1:ZOiS/ns1:KodZespolu" xmlDataType="integer"/>
    </tableColumn>
    <tableColumn id="29" uniqueName="ns1:OpisZespolu" name="ns1:OpisZespolu">
      <xmlColumnPr mapId="22" xpath="/ns1:JPK/ns1:ZOiS/ns1:OpisZespolu" xmlDataType="string"/>
    </tableColumn>
    <tableColumn id="30" uniqueName="ns1:KodKategorii" name="ns1:KodKategorii">
      <xmlColumnPr mapId="22" xpath="/ns1:JPK/ns1:ZOiS/ns1:KodKategorii" xmlDataType="integer"/>
    </tableColumn>
    <tableColumn id="31" uniqueName="ns1:OpisKategorii" name="ns1:OpisKategorii">
      <xmlColumnPr mapId="22" xpath="/ns1:JPK/ns1:ZOiS/ns1:OpisKategorii" xmlDataType="string"/>
    </tableColumn>
    <tableColumn id="32" uniqueName="ns1:KodPodkategorii" name="ns1:KodPodkategorii">
      <xmlColumnPr mapId="22" xpath="/ns1:JPK/ns1:ZOiS/ns1:KodPodkategorii" xmlDataType="integer"/>
    </tableColumn>
    <tableColumn id="33" uniqueName="ns1:OpisPodkategorii" name="ns1:OpisPodkategorii">
      <xmlColumnPr mapId="22" xpath="/ns1:JPK/ns1:ZOiS/ns1:OpisPodkategorii" xmlDataType="string"/>
    </tableColumn>
    <tableColumn id="34" uniqueName="ns1:BilansOtwarciaWinien" name="ns1:BilansOtwarciaWinien">
      <xmlColumnPr mapId="22" xpath="/ns1:JPK/ns1:ZOiS/ns1:BilansOtwarciaWinien" xmlDataType="double"/>
    </tableColumn>
    <tableColumn id="35" uniqueName="ns1:BilansOtwarciaMa" name="ns1:BilansOtwarciaMa">
      <xmlColumnPr mapId="22" xpath="/ns1:JPK/ns1:ZOiS/ns1:BilansOtwarciaMa" xmlDataType="double"/>
    </tableColumn>
    <tableColumn id="36" uniqueName="ns1:ObrotyWinien" name="ns1:ObrotyWinien">
      <xmlColumnPr mapId="22" xpath="/ns1:JPK/ns1:ZOiS/ns1:ObrotyWinien" xmlDataType="double"/>
    </tableColumn>
    <tableColumn id="37" uniqueName="ns1:ObrotyMa" name="ns1:ObrotyMa">
      <xmlColumnPr mapId="22" xpath="/ns1:JPK/ns1:ZOiS/ns1:ObrotyMa" xmlDataType="double"/>
    </tableColumn>
    <tableColumn id="38" uniqueName="ns1:ObrotyWinienNarast" name="ns1:ObrotyWinienNarast">
      <xmlColumnPr mapId="22" xpath="/ns1:JPK/ns1:ZOiS/ns1:ObrotyWinienNarast" xmlDataType="double"/>
    </tableColumn>
    <tableColumn id="39" uniqueName="ns1:ObrotyMaNarast" name="ns1:ObrotyMaNarast">
      <xmlColumnPr mapId="22" xpath="/ns1:JPK/ns1:ZOiS/ns1:ObrotyMaNarast" xmlDataType="double"/>
    </tableColumn>
    <tableColumn id="40" uniqueName="ns1:SaldoWinien" name="ns1:SaldoWinien">
      <xmlColumnPr mapId="22" xpath="/ns1:JPK/ns1:ZOiS/ns1:SaldoWinien" xmlDataType="double"/>
    </tableColumn>
    <tableColumn id="41" uniqueName="ns1:SaldoMa" name="ns1:SaldoMa">
      <xmlColumnPr mapId="22" xpath="/ns1:JPK/ns1:ZOiS/ns1:SaldoMa" xmlDataType="double"/>
    </tableColumn>
    <tableColumn id="42" uniqueName="typ" name="typ2">
      <xmlColumnPr mapId="22" xpath="/ns1:JPK/ns1:Dziennik/@typ" xmlDataType="string"/>
    </tableColumn>
    <tableColumn id="43" uniqueName="ns1:LpZapisuDziennika" name="ns1:LpZapisuDziennika">
      <xmlColumnPr mapId="22" xpath="/ns1:JPK/ns1:Dziennik/ns1:LpZapisuDziennika" xmlDataType="integer"/>
    </tableColumn>
    <tableColumn id="44" uniqueName="ns1:NrZapisuDziennika" name="ns1:NrZapisuDziennika">
      <xmlColumnPr mapId="22" xpath="/ns1:JPK/ns1:Dziennik/ns1:NrZapisuDziennika" xmlDataType="string"/>
    </tableColumn>
    <tableColumn id="45" uniqueName="ns1:OpisDziennika" name="ns1:OpisDziennika">
      <xmlColumnPr mapId="22" xpath="/ns1:JPK/ns1:Dziennik/ns1:OpisDziennika" xmlDataType="integer"/>
    </tableColumn>
    <tableColumn id="46" uniqueName="ns1:NrDowoduKsiegowego" name="ns1:NrDowoduKsiegowego">
      <xmlColumnPr mapId="22" xpath="/ns1:JPK/ns1:Dziennik/ns1:NrDowoduKsiegowego" xmlDataType="integer"/>
    </tableColumn>
    <tableColumn id="47" uniqueName="ns1:RodzajDowodu" name="ns1:RodzajDowodu">
      <xmlColumnPr mapId="22" xpath="/ns1:JPK/ns1:Dziennik/ns1:RodzajDowodu" xmlDataType="string"/>
    </tableColumn>
    <tableColumn id="48" uniqueName="ns1:DataOperacji" name="ns1:DataOperacji">
      <xmlColumnPr mapId="22" xpath="/ns1:JPK/ns1:Dziennik/ns1:DataOperacji" xmlDataType="date"/>
    </tableColumn>
    <tableColumn id="49" uniqueName="ns1:DataDowodu" name="ns1:DataDowodu">
      <xmlColumnPr mapId="22" xpath="/ns1:JPK/ns1:Dziennik/ns1:DataDowodu" xmlDataType="date"/>
    </tableColumn>
    <tableColumn id="50" uniqueName="ns1:DataKsiegowania" name="ns1:DataKsiegowania">
      <xmlColumnPr mapId="22" xpath="/ns1:JPK/ns1:Dziennik/ns1:DataKsiegowania" xmlDataType="date"/>
    </tableColumn>
    <tableColumn id="51" uniqueName="ns1:KodOperatora" name="ns1:KodOperatora">
      <xmlColumnPr mapId="22" xpath="/ns1:JPK/ns1:Dziennik/ns1:KodOperatora" xmlDataType="string"/>
    </tableColumn>
    <tableColumn id="52" uniqueName="ns1:OpisOperacji" name="ns1:OpisOperacji">
      <xmlColumnPr mapId="22" xpath="/ns1:JPK/ns1:Dziennik/ns1:OpisOperacji" xmlDataType="string"/>
    </tableColumn>
    <tableColumn id="53" uniqueName="ns1:DziennikKwotaOperacji" name="ns1:DziennikKwotaOperacji">
      <xmlColumnPr mapId="22" xpath="/ns1:JPK/ns1:Dziennik/ns1:DziennikKwotaOperacji" xmlDataType="double"/>
    </tableColumn>
    <tableColumn id="54" uniqueName="ns1:LiczbaWierszyDziennika" name="ns1:LiczbaWierszyDziennika">
      <xmlColumnPr mapId="22" xpath="/ns1:JPK/ns1:DziennikCtrl/ns1:LiczbaWierszyDziennika" xmlDataType="integer"/>
    </tableColumn>
    <tableColumn id="55" uniqueName="ns1:SumaKwotOperacji" name="ns1:SumaKwotOperacji">
      <xmlColumnPr mapId="22" xpath="/ns1:JPK/ns1:DziennikCtrl/ns1:SumaKwotOperacji" xmlDataType="double"/>
    </tableColumn>
    <tableColumn id="56" uniqueName="typ" name="typ3">
      <xmlColumnPr mapId="22" xpath="/ns1:JPK/ns1:KontoZapis/@typ" xmlDataType="string"/>
    </tableColumn>
    <tableColumn id="57" uniqueName="ns1:LpZapisu" name="ns1:LpZapisu">
      <xmlColumnPr mapId="22" xpath="/ns1:JPK/ns1:KontoZapis/ns1:LpZapisu" xmlDataType="integer"/>
    </tableColumn>
    <tableColumn id="58" uniqueName="ns1:NrZapisu" name="ns1:NrZapisu">
      <xmlColumnPr mapId="22" xpath="/ns1:JPK/ns1:KontoZapis/ns1:NrZapisu" xmlDataType="string"/>
    </tableColumn>
    <tableColumn id="59" uniqueName="ns1:KodKontaWinien" name="ns1:KodKontaWinien">
      <xmlColumnPr mapId="22" xpath="/ns1:JPK/ns1:KontoZapis/ns1:KodKontaWinien" xmlDataType="string"/>
    </tableColumn>
    <tableColumn id="60" uniqueName="ns1:KwotaWinien" name="ns1:KwotaWinien">
      <xmlColumnPr mapId="22" xpath="/ns1:JPK/ns1:KontoZapis/ns1:KwotaWinien" xmlDataType="double"/>
    </tableColumn>
    <tableColumn id="61" uniqueName="ns1:KwotaWinienWaluta" name="ns1:KwotaWinienWaluta">
      <xmlColumnPr mapId="22" xpath="/ns1:JPK/ns1:KontoZapis/ns1:KwotaWinienWaluta" xmlDataType="integer"/>
    </tableColumn>
    <tableColumn id="62" uniqueName="ns1:KodWalutyWinien" name="ns1:KodWalutyWinien">
      <xmlColumnPr mapId="22" xpath="/ns1:JPK/ns1:KontoZapis/ns1:KodWalutyWinien" xmlDataType="string"/>
    </tableColumn>
    <tableColumn id="63" uniqueName="ns1:OpisZapisuWinien" name="ns1:OpisZapisuWinien">
      <xmlColumnPr mapId="22" xpath="/ns1:JPK/ns1:KontoZapis/ns1:OpisZapisuWinien" xmlDataType="string"/>
    </tableColumn>
    <tableColumn id="64" uniqueName="ns1:KodKontaMa" name="ns1:KodKontaMa">
      <xmlColumnPr mapId="22" xpath="/ns1:JPK/ns1:KontoZapis/ns1:KodKontaMa" xmlDataType="string"/>
    </tableColumn>
    <tableColumn id="65" uniqueName="ns1:KwotaMa" name="ns1:KwotaMa">
      <xmlColumnPr mapId="22" xpath="/ns1:JPK/ns1:KontoZapis/ns1:KwotaMa" xmlDataType="double"/>
    </tableColumn>
    <tableColumn id="66" uniqueName="ns1:KwotaMaWaluta" name="ns1:KwotaMaWaluta">
      <xmlColumnPr mapId="22" xpath="/ns1:JPK/ns1:KontoZapis/ns1:KwotaMaWaluta" xmlDataType="integer"/>
    </tableColumn>
    <tableColumn id="67" uniqueName="ns1:KodWalutyMa" name="ns1:KodWalutyMa">
      <xmlColumnPr mapId="22" xpath="/ns1:JPK/ns1:KontoZapis/ns1:KodWalutyMa" xmlDataType="string"/>
    </tableColumn>
    <tableColumn id="68" uniqueName="ns1:OpisZapisuMa" name="ns1:OpisZapisuMa">
      <xmlColumnPr mapId="22" xpath="/ns1:JPK/ns1:KontoZapis/ns1:OpisZapisuMa" xmlDataType="string"/>
    </tableColumn>
    <tableColumn id="69" uniqueName="ns1:LiczbaWierszyKontoZapisj" name="ns1:LiczbaWierszyKontoZapisj">
      <xmlColumnPr mapId="22" xpath="/ns1:JPK/ns1:KontoZapisCtrl/ns1:LiczbaWierszyKontoZapisj" xmlDataType="integer"/>
    </tableColumn>
    <tableColumn id="70" uniqueName="ns1:SumaWinien" name="ns1:SumaWinien">
      <xmlColumnPr mapId="22" xpath="/ns1:JPK/ns1:KontoZapisCtrl/ns1:SumaWinien" xmlDataType="double"/>
    </tableColumn>
    <tableColumn id="71" uniqueName="ns1:SumaMa" name="ns1:SumaMa">
      <xmlColumnPr mapId="22" xpath="/ns1:JPK/ns1:KontoZapisCtrl/ns1:SumaMa" xmlDataType="double"/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B1:O18"/>
  <sheetViews>
    <sheetView showGridLines="0" tabSelected="1" zoomScaleNormal="100" workbookViewId="0">
      <selection activeCell="I30" sqref="I30"/>
    </sheetView>
  </sheetViews>
  <sheetFormatPr defaultRowHeight="14.5" x14ac:dyDescent="0.35"/>
  <cols>
    <col min="5" max="5" width="15.36328125" bestFit="1" customWidth="1"/>
    <col min="6" max="6" width="37.1796875" bestFit="1" customWidth="1"/>
    <col min="7" max="7" width="1.90625" customWidth="1"/>
    <col min="8" max="10" width="12.81640625" bestFit="1" customWidth="1"/>
    <col min="13" max="13" width="5.1796875" customWidth="1"/>
    <col min="14" max="14" width="1.7265625" customWidth="1"/>
  </cols>
  <sheetData>
    <row r="1" spans="2:15" x14ac:dyDescent="0.35">
      <c r="H1" s="44"/>
      <c r="I1" s="44"/>
      <c r="J1" s="44"/>
      <c r="K1" s="44"/>
      <c r="L1" s="44"/>
      <c r="M1" s="44"/>
      <c r="N1" s="44"/>
    </row>
    <row r="2" spans="2:15" ht="38.5" customHeight="1" x14ac:dyDescent="0.4">
      <c r="B2" s="7" t="s">
        <v>359</v>
      </c>
      <c r="H2" s="42" t="s">
        <v>370</v>
      </c>
      <c r="I2" s="42"/>
      <c r="J2" s="42"/>
      <c r="K2" s="42"/>
      <c r="L2" s="42"/>
      <c r="M2" s="42"/>
      <c r="N2" s="42"/>
      <c r="O2" s="8"/>
    </row>
    <row r="3" spans="2:15" x14ac:dyDescent="0.35">
      <c r="H3" s="43" t="s">
        <v>367</v>
      </c>
      <c r="I3" s="43"/>
      <c r="J3" s="43"/>
      <c r="K3" s="43"/>
      <c r="L3" s="43"/>
      <c r="M3" s="43"/>
      <c r="N3" s="43"/>
    </row>
    <row r="6" spans="2:15" x14ac:dyDescent="0.35">
      <c r="H6" s="45" t="s">
        <v>368</v>
      </c>
      <c r="I6" s="45"/>
      <c r="J6" s="45"/>
      <c r="K6" s="45"/>
      <c r="L6" s="45"/>
      <c r="M6" s="45"/>
      <c r="N6" s="45"/>
    </row>
    <row r="12" spans="2:15" ht="15" thickBot="1" x14ac:dyDescent="0.4"/>
    <row r="13" spans="2:15" s="38" customFormat="1" ht="16" thickBot="1" x14ac:dyDescent="0.4">
      <c r="B13" s="37" t="s">
        <v>369</v>
      </c>
      <c r="E13" s="39">
        <f>CIT!E1</f>
        <v>43100</v>
      </c>
      <c r="F13" s="40">
        <f>IF(MONTH(E13)=1,CIT!C62,IF(MONTH(E13)=2,CIT!D62,IF(MONTH(E13)=3,CIT!E62,IF(MONTH(E13)=4,CIT!F62,IF(MONTH(E13)=5,CIT!G62,IF(MONTH(E13)=6,CIT!H62,IF(MONTH(E13)=7,CIT!I62,IF(MONTH(E13)=8,CIT!J62,IF(MONTH(E13)=9,CIT!K62,IF(MONTH(E13)=10,CIT!L62,IF(MONTH(E13)=11,CIT!M62,IF(MONTH(E13)=12,CIT!N62,0))))))))))))</f>
        <v>3134</v>
      </c>
      <c r="G13" s="41"/>
    </row>
    <row r="14" spans="2:15" ht="15.5" x14ac:dyDescent="0.35">
      <c r="B14" s="37"/>
      <c r="K14" s="4"/>
    </row>
    <row r="15" spans="2:15" x14ac:dyDescent="0.35">
      <c r="K15" s="5"/>
    </row>
    <row r="16" spans="2:15" x14ac:dyDescent="0.35">
      <c r="K16" s="5"/>
    </row>
    <row r="18" spans="11:11" x14ac:dyDescent="0.35">
      <c r="K18" s="6"/>
    </row>
  </sheetData>
  <sheetProtection algorithmName="SHA-512" hashValue="MOLHFyEFCeAboOUk47cf/Ln/cbxegaBIL4h3stHgaOdV97VhiFH7uT70QmguKoFomtKchPBya7QpgnjQnrNUTg==" saltValue="pcBGj4w1Zysrm3PDMPAdSg==" spinCount="100000" sheet="1" objects="1" scenarios="1"/>
  <mergeCells count="4">
    <mergeCell ref="H2:N2"/>
    <mergeCell ref="H3:N3"/>
    <mergeCell ref="H1:N1"/>
    <mergeCell ref="H6:N6"/>
  </mergeCells>
  <pageMargins left="0.7" right="0.7" top="0.75" bottom="0.75" header="0.3" footer="0.3"/>
  <pageSetup paperSize="9" scale="7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BS47"/>
  <sheetViews>
    <sheetView workbookViewId="0">
      <selection activeCell="C14" sqref="C14"/>
    </sheetView>
  </sheetViews>
  <sheetFormatPr defaultRowHeight="14.5" x14ac:dyDescent="0.35"/>
  <cols>
    <col min="1" max="1" width="19.453125" bestFit="1" customWidth="1"/>
    <col min="2" max="2" width="15.81640625" bestFit="1" customWidth="1"/>
    <col min="3" max="3" width="15" bestFit="1" customWidth="1"/>
    <col min="4" max="4" width="23" bestFit="1" customWidth="1"/>
    <col min="5" max="5" width="16.08984375" bestFit="1" customWidth="1"/>
    <col min="6" max="6" width="24.7265625" bestFit="1" customWidth="1"/>
    <col min="7" max="7" width="13" bestFit="1" customWidth="1"/>
    <col min="8" max="8" width="12.90625" bestFit="1" customWidth="1"/>
    <col min="9" max="9" width="24.26953125" bestFit="1" customWidth="1"/>
    <col min="10" max="10" width="15.90625" bestFit="1" customWidth="1"/>
    <col min="11" max="11" width="10.81640625" bestFit="1" customWidth="1"/>
    <col min="12" max="12" width="16.81640625" bestFit="1" customWidth="1"/>
    <col min="13" max="13" width="12.54296875" bestFit="1" customWidth="1"/>
    <col min="14" max="14" width="14.26953125" bestFit="1" customWidth="1"/>
    <col min="15" max="15" width="18.81640625" bestFit="1" customWidth="1"/>
    <col min="16" max="16" width="12.36328125" bestFit="1" customWidth="1"/>
    <col min="17" max="17" width="12" bestFit="1" customWidth="1"/>
    <col min="18" max="18" width="10.54296875" bestFit="1" customWidth="1"/>
    <col min="19" max="19" width="13.6328125" bestFit="1" customWidth="1"/>
    <col min="20" max="20" width="14" bestFit="1" customWidth="1"/>
    <col min="21" max="21" width="17.26953125" bestFit="1" customWidth="1"/>
    <col min="22" max="22" width="17.90625" bestFit="1" customWidth="1"/>
    <col min="23" max="23" width="12.08984375" bestFit="1" customWidth="1"/>
    <col min="24" max="24" width="5.81640625" bestFit="1" customWidth="1"/>
    <col min="25" max="25" width="14.81640625" bestFit="1" customWidth="1"/>
    <col min="26" max="26" width="80.7265625" bestFit="1" customWidth="1"/>
    <col min="27" max="27" width="14.54296875" bestFit="1" customWidth="1"/>
    <col min="28" max="28" width="16.453125" bestFit="1" customWidth="1"/>
    <col min="29" max="29" width="38.54296875" bestFit="1" customWidth="1"/>
    <col min="30" max="30" width="17.36328125" bestFit="1" customWidth="1"/>
    <col min="31" max="31" width="49.453125" bestFit="1" customWidth="1"/>
    <col min="32" max="32" width="20.6328125" bestFit="1" customWidth="1"/>
    <col min="33" max="33" width="80.6328125" bestFit="1" customWidth="1"/>
    <col min="34" max="34" width="25.1796875" bestFit="1" customWidth="1"/>
    <col min="35" max="35" width="21.90625" bestFit="1" customWidth="1"/>
    <col min="36" max="36" width="18.453125" bestFit="1" customWidth="1"/>
    <col min="37" max="37" width="15.26953125" bestFit="1" customWidth="1"/>
    <col min="38" max="38" width="24.1796875" bestFit="1" customWidth="1"/>
    <col min="39" max="39" width="20.90625" bestFit="1" customWidth="1"/>
    <col min="40" max="40" width="17.08984375" bestFit="1" customWidth="1"/>
    <col min="41" max="41" width="13.81640625" bestFit="1" customWidth="1"/>
    <col min="42" max="42" width="6.81640625" bestFit="1" customWidth="1"/>
    <col min="43" max="43" width="22.26953125" bestFit="1" customWidth="1"/>
    <col min="44" max="44" width="22.7265625" bestFit="1" customWidth="1"/>
    <col min="45" max="45" width="18.54296875" bestFit="1" customWidth="1"/>
    <col min="46" max="46" width="25.7265625" bestFit="1" customWidth="1"/>
    <col min="47" max="47" width="19.453125" bestFit="1" customWidth="1"/>
    <col min="48" max="48" width="17.6328125" bestFit="1" customWidth="1"/>
    <col min="49" max="49" width="17.7265625" bestFit="1" customWidth="1"/>
    <col min="50" max="50" width="21.08984375" bestFit="1" customWidth="1"/>
    <col min="51" max="51" width="18.6328125" bestFit="1" customWidth="1"/>
    <col min="52" max="52" width="17.36328125" bestFit="1" customWidth="1"/>
    <col min="53" max="53" width="26.36328125" bestFit="1" customWidth="1"/>
    <col min="54" max="54" width="26.54296875" bestFit="1" customWidth="1"/>
    <col min="55" max="55" width="22.7265625" bestFit="1" customWidth="1"/>
    <col min="56" max="56" width="6.81640625" bestFit="1" customWidth="1"/>
    <col min="57" max="57" width="13.90625" bestFit="1" customWidth="1"/>
    <col min="58" max="58" width="22.7265625" bestFit="1" customWidth="1"/>
    <col min="59" max="59" width="20.90625" bestFit="1" customWidth="1"/>
    <col min="60" max="60" width="17.90625" bestFit="1" customWidth="1"/>
    <col min="61" max="61" width="24.1796875" bestFit="1" customWidth="1"/>
    <col min="62" max="62" width="21.90625" bestFit="1" customWidth="1"/>
    <col min="63" max="63" width="21.81640625" bestFit="1" customWidth="1"/>
    <col min="64" max="64" width="17.6328125" bestFit="1" customWidth="1"/>
    <col min="65" max="65" width="14.6328125" bestFit="1" customWidth="1"/>
    <col min="66" max="66" width="20.90625" bestFit="1" customWidth="1"/>
    <col min="67" max="67" width="18.6328125" bestFit="1" customWidth="1"/>
    <col min="68" max="68" width="18.7265625" bestFit="1" customWidth="1"/>
    <col min="69" max="69" width="28.453125" bestFit="1" customWidth="1"/>
    <col min="70" max="70" width="17.1796875" bestFit="1" customWidth="1"/>
    <col min="71" max="71" width="13.90625" bestFit="1" customWidth="1"/>
  </cols>
  <sheetData>
    <row r="1" spans="1:71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65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  <c r="AZ1" t="s">
        <v>50</v>
      </c>
      <c r="BA1" t="s">
        <v>51</v>
      </c>
      <c r="BB1" t="s">
        <v>52</v>
      </c>
      <c r="BC1" t="s">
        <v>53</v>
      </c>
      <c r="BD1" t="s">
        <v>66</v>
      </c>
      <c r="BE1" t="s">
        <v>54</v>
      </c>
      <c r="BF1" t="s">
        <v>55</v>
      </c>
      <c r="BG1" t="s">
        <v>56</v>
      </c>
      <c r="BH1" t="s">
        <v>57</v>
      </c>
      <c r="BI1" t="s">
        <v>101</v>
      </c>
      <c r="BJ1" t="s">
        <v>102</v>
      </c>
      <c r="BK1" t="s">
        <v>58</v>
      </c>
      <c r="BL1" t="s">
        <v>59</v>
      </c>
      <c r="BM1" t="s">
        <v>60</v>
      </c>
      <c r="BN1" t="s">
        <v>103</v>
      </c>
      <c r="BO1" t="s">
        <v>104</v>
      </c>
      <c r="BP1" t="s">
        <v>61</v>
      </c>
      <c r="BQ1" t="s">
        <v>62</v>
      </c>
      <c r="BR1" t="s">
        <v>63</v>
      </c>
      <c r="BS1" t="s">
        <v>64</v>
      </c>
    </row>
    <row r="2" spans="1:71" x14ac:dyDescent="0.35">
      <c r="A2" s="1" t="s">
        <v>67</v>
      </c>
      <c r="B2" s="1" t="s">
        <v>68</v>
      </c>
      <c r="C2" s="1" t="s">
        <v>69</v>
      </c>
      <c r="D2">
        <v>1</v>
      </c>
      <c r="E2">
        <v>1</v>
      </c>
      <c r="F2" s="2">
        <v>43420.734872685185</v>
      </c>
      <c r="G2" s="3">
        <v>42948</v>
      </c>
      <c r="H2" s="3">
        <v>42978</v>
      </c>
      <c r="I2" s="1" t="s">
        <v>70</v>
      </c>
      <c r="J2">
        <v>1234</v>
      </c>
      <c r="K2">
        <v>1231234455</v>
      </c>
      <c r="L2" s="1" t="s">
        <v>151</v>
      </c>
      <c r="N2" s="1" t="s">
        <v>71</v>
      </c>
      <c r="O2" s="1" t="s">
        <v>84</v>
      </c>
      <c r="P2" s="1" t="s">
        <v>84</v>
      </c>
      <c r="Q2" s="1" t="s">
        <v>84</v>
      </c>
      <c r="R2" s="1"/>
      <c r="S2" t="s">
        <v>84</v>
      </c>
      <c r="U2" s="1" t="s">
        <v>84</v>
      </c>
      <c r="V2" s="1" t="s">
        <v>84</v>
      </c>
      <c r="W2" s="1" t="s">
        <v>84</v>
      </c>
      <c r="X2" s="1" t="s">
        <v>72</v>
      </c>
      <c r="Y2" s="1" t="s">
        <v>125</v>
      </c>
      <c r="Z2" s="1" t="s">
        <v>127</v>
      </c>
      <c r="AA2" s="1" t="s">
        <v>73</v>
      </c>
      <c r="AB2">
        <v>0</v>
      </c>
      <c r="AC2" s="1" t="s">
        <v>75</v>
      </c>
      <c r="AD2">
        <v>70</v>
      </c>
      <c r="AE2" s="1" t="s">
        <v>79</v>
      </c>
      <c r="AF2">
        <v>5</v>
      </c>
      <c r="AG2" s="1" t="s">
        <v>130</v>
      </c>
      <c r="AH2">
        <v>0</v>
      </c>
      <c r="AI2">
        <v>0</v>
      </c>
      <c r="AJ2">
        <v>0</v>
      </c>
      <c r="AK2">
        <v>0</v>
      </c>
      <c r="AL2">
        <v>0</v>
      </c>
      <c r="AM2">
        <v>6618</v>
      </c>
      <c r="AN2">
        <v>0</v>
      </c>
      <c r="AO2">
        <v>6618</v>
      </c>
      <c r="AP2" s="1" t="s">
        <v>72</v>
      </c>
      <c r="AQ2">
        <v>1</v>
      </c>
      <c r="AR2" s="1" t="s">
        <v>253</v>
      </c>
      <c r="AS2" t="s">
        <v>209</v>
      </c>
      <c r="AT2" t="s">
        <v>254</v>
      </c>
      <c r="AU2" s="1" t="s">
        <v>87</v>
      </c>
      <c r="AV2" s="3">
        <v>42978</v>
      </c>
      <c r="AW2" s="3">
        <v>42978</v>
      </c>
      <c r="AX2" s="3">
        <v>42978</v>
      </c>
      <c r="AY2" s="1" t="s">
        <v>85</v>
      </c>
      <c r="AZ2" s="1" t="s">
        <v>209</v>
      </c>
      <c r="BA2">
        <v>31734</v>
      </c>
      <c r="BB2">
        <v>8</v>
      </c>
      <c r="BC2">
        <v>59227.23</v>
      </c>
      <c r="BD2" s="1"/>
      <c r="BF2" s="1"/>
      <c r="BG2" s="1"/>
      <c r="BJ2" s="1"/>
      <c r="BK2" s="1"/>
      <c r="BL2" s="1"/>
      <c r="BO2" s="1"/>
      <c r="BP2" s="1"/>
      <c r="BQ2">
        <v>20</v>
      </c>
      <c r="BR2">
        <v>59227.23</v>
      </c>
      <c r="BS2">
        <v>59227.23</v>
      </c>
    </row>
    <row r="3" spans="1:71" x14ac:dyDescent="0.35">
      <c r="A3" s="1" t="s">
        <v>67</v>
      </c>
      <c r="B3" s="1" t="s">
        <v>68</v>
      </c>
      <c r="C3" s="1" t="s">
        <v>69</v>
      </c>
      <c r="D3">
        <v>1</v>
      </c>
      <c r="E3">
        <v>1</v>
      </c>
      <c r="F3" s="2">
        <v>43420.734872685185</v>
      </c>
      <c r="G3" s="3">
        <v>42948</v>
      </c>
      <c r="H3" s="3">
        <v>42978</v>
      </c>
      <c r="I3" s="1" t="s">
        <v>70</v>
      </c>
      <c r="J3">
        <v>1234</v>
      </c>
      <c r="K3">
        <v>1231234455</v>
      </c>
      <c r="L3" s="1" t="s">
        <v>151</v>
      </c>
      <c r="N3" s="1" t="s">
        <v>71</v>
      </c>
      <c r="O3" s="1" t="s">
        <v>84</v>
      </c>
      <c r="P3" s="1" t="s">
        <v>84</v>
      </c>
      <c r="Q3" s="1" t="s">
        <v>84</v>
      </c>
      <c r="R3" s="1"/>
      <c r="S3" t="s">
        <v>84</v>
      </c>
      <c r="U3" s="1" t="s">
        <v>84</v>
      </c>
      <c r="V3" s="1" t="s">
        <v>84</v>
      </c>
      <c r="W3" s="1" t="s">
        <v>84</v>
      </c>
      <c r="X3" s="1" t="s">
        <v>72</v>
      </c>
      <c r="Y3" s="1" t="s">
        <v>218</v>
      </c>
      <c r="Z3" s="1" t="s">
        <v>221</v>
      </c>
      <c r="AA3" s="1" t="s">
        <v>73</v>
      </c>
      <c r="AB3">
        <v>2</v>
      </c>
      <c r="AC3" s="1" t="s">
        <v>76</v>
      </c>
      <c r="AD3">
        <v>201</v>
      </c>
      <c r="AE3" s="1" t="s">
        <v>80</v>
      </c>
      <c r="AF3" t="s">
        <v>224</v>
      </c>
      <c r="AG3" s="1" t="s">
        <v>226</v>
      </c>
      <c r="AH3">
        <v>0</v>
      </c>
      <c r="AI3">
        <v>0</v>
      </c>
      <c r="AJ3">
        <v>0</v>
      </c>
      <c r="AK3">
        <v>0</v>
      </c>
      <c r="AL3">
        <v>18696</v>
      </c>
      <c r="AM3">
        <v>0</v>
      </c>
      <c r="AN3">
        <v>18696</v>
      </c>
      <c r="AO3">
        <v>0</v>
      </c>
      <c r="AP3" s="1" t="s">
        <v>72</v>
      </c>
      <c r="AQ3">
        <v>1</v>
      </c>
      <c r="AR3" s="1" t="s">
        <v>253</v>
      </c>
      <c r="AS3" t="s">
        <v>209</v>
      </c>
      <c r="AT3" t="s">
        <v>254</v>
      </c>
      <c r="AU3" s="1" t="s">
        <v>87</v>
      </c>
      <c r="AV3" s="3">
        <v>42978</v>
      </c>
      <c r="AW3" s="3">
        <v>42978</v>
      </c>
      <c r="AX3" s="3">
        <v>42978</v>
      </c>
      <c r="AY3" s="1" t="s">
        <v>85</v>
      </c>
      <c r="AZ3" s="1" t="s">
        <v>209</v>
      </c>
      <c r="BA3">
        <v>31734</v>
      </c>
      <c r="BB3">
        <v>8</v>
      </c>
      <c r="BC3">
        <v>59227.23</v>
      </c>
      <c r="BD3" s="1"/>
      <c r="BF3" s="1"/>
      <c r="BG3" s="1"/>
      <c r="BJ3" s="1"/>
      <c r="BK3" s="1"/>
      <c r="BL3" s="1"/>
      <c r="BO3" s="1"/>
      <c r="BP3" s="1"/>
      <c r="BQ3">
        <v>20</v>
      </c>
      <c r="BR3">
        <v>59227.23</v>
      </c>
      <c r="BS3">
        <v>59227.23</v>
      </c>
    </row>
    <row r="4" spans="1:71" x14ac:dyDescent="0.35">
      <c r="A4" s="1" t="s">
        <v>67</v>
      </c>
      <c r="B4" s="1" t="s">
        <v>68</v>
      </c>
      <c r="C4" s="1" t="s">
        <v>69</v>
      </c>
      <c r="D4">
        <v>1</v>
      </c>
      <c r="E4">
        <v>1</v>
      </c>
      <c r="F4" s="2">
        <v>43420.734872685185</v>
      </c>
      <c r="G4" s="3">
        <v>42948</v>
      </c>
      <c r="H4" s="3">
        <v>42978</v>
      </c>
      <c r="I4" s="1" t="s">
        <v>70</v>
      </c>
      <c r="J4">
        <v>1234</v>
      </c>
      <c r="K4">
        <v>1231234455</v>
      </c>
      <c r="L4" s="1" t="s">
        <v>151</v>
      </c>
      <c r="N4" s="1" t="s">
        <v>71</v>
      </c>
      <c r="O4" s="1" t="s">
        <v>84</v>
      </c>
      <c r="P4" s="1" t="s">
        <v>84</v>
      </c>
      <c r="Q4" s="1" t="s">
        <v>84</v>
      </c>
      <c r="R4" s="1"/>
      <c r="S4" t="s">
        <v>84</v>
      </c>
      <c r="U4" s="1" t="s">
        <v>84</v>
      </c>
      <c r="V4" s="1" t="s">
        <v>84</v>
      </c>
      <c r="W4" s="1" t="s">
        <v>84</v>
      </c>
      <c r="X4" s="1" t="s">
        <v>72</v>
      </c>
      <c r="Y4" s="1" t="s">
        <v>197</v>
      </c>
      <c r="Z4" s="1" t="s">
        <v>200</v>
      </c>
      <c r="AA4" s="1" t="s">
        <v>73</v>
      </c>
      <c r="AB4">
        <v>2</v>
      </c>
      <c r="AC4" s="1" t="s">
        <v>76</v>
      </c>
      <c r="AD4">
        <v>201</v>
      </c>
      <c r="AE4" s="1" t="s">
        <v>80</v>
      </c>
      <c r="AF4" t="s">
        <v>204</v>
      </c>
      <c r="AG4" s="1" t="s">
        <v>135</v>
      </c>
      <c r="AH4">
        <v>0</v>
      </c>
      <c r="AI4">
        <v>0</v>
      </c>
      <c r="AJ4">
        <v>31734</v>
      </c>
      <c r="AK4">
        <v>0</v>
      </c>
      <c r="AL4">
        <v>170109</v>
      </c>
      <c r="AM4">
        <v>0</v>
      </c>
      <c r="AN4">
        <v>170109</v>
      </c>
      <c r="AO4">
        <v>0</v>
      </c>
      <c r="AP4" s="1" t="s">
        <v>72</v>
      </c>
      <c r="AQ4">
        <v>1</v>
      </c>
      <c r="AR4" s="1" t="s">
        <v>253</v>
      </c>
      <c r="AS4" t="s">
        <v>209</v>
      </c>
      <c r="AT4" t="s">
        <v>254</v>
      </c>
      <c r="AU4" s="1" t="s">
        <v>87</v>
      </c>
      <c r="AV4" s="3">
        <v>42978</v>
      </c>
      <c r="AW4" s="3">
        <v>42978</v>
      </c>
      <c r="AX4" s="3">
        <v>42978</v>
      </c>
      <c r="AY4" s="1" t="s">
        <v>85</v>
      </c>
      <c r="AZ4" s="1" t="s">
        <v>209</v>
      </c>
      <c r="BA4">
        <v>31734</v>
      </c>
      <c r="BB4">
        <v>8</v>
      </c>
      <c r="BC4">
        <v>59227.23</v>
      </c>
      <c r="BD4" s="1"/>
      <c r="BF4" s="1"/>
      <c r="BG4" s="1"/>
      <c r="BJ4" s="1"/>
      <c r="BK4" s="1"/>
      <c r="BL4" s="1"/>
      <c r="BO4" s="1"/>
      <c r="BP4" s="1"/>
      <c r="BQ4">
        <v>20</v>
      </c>
      <c r="BR4">
        <v>59227.23</v>
      </c>
      <c r="BS4">
        <v>59227.23</v>
      </c>
    </row>
    <row r="5" spans="1:71" x14ac:dyDescent="0.35">
      <c r="A5" s="1" t="s">
        <v>67</v>
      </c>
      <c r="B5" s="1" t="s">
        <v>68</v>
      </c>
      <c r="C5" s="1" t="s">
        <v>69</v>
      </c>
      <c r="D5">
        <v>1</v>
      </c>
      <c r="E5">
        <v>1</v>
      </c>
      <c r="F5" s="2">
        <v>43420.734872685185</v>
      </c>
      <c r="G5" s="3">
        <v>42948</v>
      </c>
      <c r="H5" s="3">
        <v>42978</v>
      </c>
      <c r="I5" s="1" t="s">
        <v>70</v>
      </c>
      <c r="J5">
        <v>1234</v>
      </c>
      <c r="K5">
        <v>1231234455</v>
      </c>
      <c r="L5" s="1" t="s">
        <v>151</v>
      </c>
      <c r="N5" s="1" t="s">
        <v>71</v>
      </c>
      <c r="O5" s="1" t="s">
        <v>84</v>
      </c>
      <c r="P5" s="1" t="s">
        <v>84</v>
      </c>
      <c r="Q5" s="1" t="s">
        <v>84</v>
      </c>
      <c r="R5" s="1"/>
      <c r="S5" t="s">
        <v>84</v>
      </c>
      <c r="U5" s="1" t="s">
        <v>84</v>
      </c>
      <c r="V5" s="1" t="s">
        <v>84</v>
      </c>
      <c r="W5" s="1" t="s">
        <v>84</v>
      </c>
      <c r="X5" s="1" t="s">
        <v>72</v>
      </c>
      <c r="Y5" s="1" t="s">
        <v>210</v>
      </c>
      <c r="Z5" s="1" t="s">
        <v>211</v>
      </c>
      <c r="AA5" s="1" t="s">
        <v>73</v>
      </c>
      <c r="AB5">
        <v>2</v>
      </c>
      <c r="AC5" s="1" t="s">
        <v>76</v>
      </c>
      <c r="AD5">
        <v>201</v>
      </c>
      <c r="AE5" s="1" t="s">
        <v>80</v>
      </c>
      <c r="AF5" t="s">
        <v>212</v>
      </c>
      <c r="AG5" s="1" t="s">
        <v>213</v>
      </c>
      <c r="AH5">
        <v>0</v>
      </c>
      <c r="AI5">
        <v>0</v>
      </c>
      <c r="AJ5">
        <v>11931</v>
      </c>
      <c r="AK5">
        <v>0</v>
      </c>
      <c r="AL5">
        <v>59249.1</v>
      </c>
      <c r="AM5">
        <v>0</v>
      </c>
      <c r="AN5">
        <v>59249.1</v>
      </c>
      <c r="AO5">
        <v>0</v>
      </c>
      <c r="AP5" s="1" t="s">
        <v>72</v>
      </c>
      <c r="AQ5">
        <v>1</v>
      </c>
      <c r="AR5" s="1" t="s">
        <v>253</v>
      </c>
      <c r="AS5" t="s">
        <v>209</v>
      </c>
      <c r="AT5" t="s">
        <v>254</v>
      </c>
      <c r="AU5" s="1" t="s">
        <v>87</v>
      </c>
      <c r="AV5" s="3">
        <v>42978</v>
      </c>
      <c r="AW5" s="3">
        <v>42978</v>
      </c>
      <c r="AX5" s="3">
        <v>42978</v>
      </c>
      <c r="AY5" s="1" t="s">
        <v>85</v>
      </c>
      <c r="AZ5" s="1" t="s">
        <v>209</v>
      </c>
      <c r="BA5">
        <v>31734</v>
      </c>
      <c r="BB5">
        <v>8</v>
      </c>
      <c r="BC5">
        <v>59227.23</v>
      </c>
      <c r="BD5" s="1"/>
      <c r="BF5" s="1"/>
      <c r="BG5" s="1"/>
      <c r="BJ5" s="1"/>
      <c r="BK5" s="1"/>
      <c r="BL5" s="1"/>
      <c r="BO5" s="1"/>
      <c r="BP5" s="1"/>
      <c r="BQ5">
        <v>20</v>
      </c>
      <c r="BR5">
        <v>59227.23</v>
      </c>
      <c r="BS5">
        <v>59227.23</v>
      </c>
    </row>
    <row r="6" spans="1:71" x14ac:dyDescent="0.35">
      <c r="A6" s="1" t="s">
        <v>67</v>
      </c>
      <c r="B6" s="1" t="s">
        <v>68</v>
      </c>
      <c r="C6" s="1" t="s">
        <v>69</v>
      </c>
      <c r="D6">
        <v>1</v>
      </c>
      <c r="E6">
        <v>1</v>
      </c>
      <c r="F6" s="2">
        <v>43420.734872685185</v>
      </c>
      <c r="G6" s="3">
        <v>42948</v>
      </c>
      <c r="H6" s="3">
        <v>42978</v>
      </c>
      <c r="I6" s="1" t="s">
        <v>70</v>
      </c>
      <c r="J6">
        <v>1234</v>
      </c>
      <c r="K6">
        <v>1231234455</v>
      </c>
      <c r="L6" s="1" t="s">
        <v>151</v>
      </c>
      <c r="N6" s="1" t="s">
        <v>71</v>
      </c>
      <c r="O6" s="1" t="s">
        <v>84</v>
      </c>
      <c r="P6" s="1" t="s">
        <v>84</v>
      </c>
      <c r="Q6" s="1" t="s">
        <v>84</v>
      </c>
      <c r="R6" s="1"/>
      <c r="S6" t="s">
        <v>84</v>
      </c>
      <c r="U6" s="1" t="s">
        <v>84</v>
      </c>
      <c r="V6" s="1" t="s">
        <v>84</v>
      </c>
      <c r="W6" s="1" t="s">
        <v>84</v>
      </c>
      <c r="X6" s="1" t="s">
        <v>72</v>
      </c>
      <c r="Y6" s="1" t="s">
        <v>152</v>
      </c>
      <c r="Z6" s="1" t="s">
        <v>164</v>
      </c>
      <c r="AA6" s="1" t="s">
        <v>73</v>
      </c>
      <c r="AB6">
        <v>2</v>
      </c>
      <c r="AC6" s="1" t="s">
        <v>76</v>
      </c>
      <c r="AD6">
        <v>202</v>
      </c>
      <c r="AE6" s="1" t="s">
        <v>81</v>
      </c>
      <c r="AF6" t="s">
        <v>178</v>
      </c>
      <c r="AG6" s="1" t="s">
        <v>182</v>
      </c>
      <c r="AH6">
        <v>0</v>
      </c>
      <c r="AI6">
        <v>0</v>
      </c>
      <c r="AJ6">
        <v>0</v>
      </c>
      <c r="AK6">
        <v>616.23</v>
      </c>
      <c r="AL6">
        <v>0</v>
      </c>
      <c r="AM6">
        <v>2705.33</v>
      </c>
      <c r="AN6">
        <v>0</v>
      </c>
      <c r="AO6">
        <v>2705.33</v>
      </c>
      <c r="AP6" s="1" t="s">
        <v>72</v>
      </c>
      <c r="AQ6">
        <v>1</v>
      </c>
      <c r="AR6" s="1" t="s">
        <v>253</v>
      </c>
      <c r="AS6" t="s">
        <v>209</v>
      </c>
      <c r="AT6" t="s">
        <v>254</v>
      </c>
      <c r="AU6" s="1" t="s">
        <v>87</v>
      </c>
      <c r="AV6" s="3">
        <v>42978</v>
      </c>
      <c r="AW6" s="3">
        <v>42978</v>
      </c>
      <c r="AX6" s="3">
        <v>42978</v>
      </c>
      <c r="AY6" s="1" t="s">
        <v>85</v>
      </c>
      <c r="AZ6" s="1" t="s">
        <v>209</v>
      </c>
      <c r="BA6">
        <v>31734</v>
      </c>
      <c r="BB6">
        <v>8</v>
      </c>
      <c r="BC6">
        <v>59227.23</v>
      </c>
      <c r="BD6" s="1"/>
      <c r="BF6" s="1"/>
      <c r="BG6" s="1"/>
      <c r="BJ6" s="1"/>
      <c r="BK6" s="1"/>
      <c r="BL6" s="1"/>
      <c r="BO6" s="1"/>
      <c r="BP6" s="1"/>
      <c r="BQ6">
        <v>20</v>
      </c>
      <c r="BR6">
        <v>59227.23</v>
      </c>
      <c r="BS6">
        <v>59227.23</v>
      </c>
    </row>
    <row r="7" spans="1:71" x14ac:dyDescent="0.35">
      <c r="A7" s="1" t="s">
        <v>67</v>
      </c>
      <c r="B7" s="1" t="s">
        <v>68</v>
      </c>
      <c r="C7" s="1" t="s">
        <v>69</v>
      </c>
      <c r="D7">
        <v>1</v>
      </c>
      <c r="E7">
        <v>1</v>
      </c>
      <c r="F7" s="2">
        <v>43420.734872685185</v>
      </c>
      <c r="G7" s="3">
        <v>42948</v>
      </c>
      <c r="H7" s="3">
        <v>42978</v>
      </c>
      <c r="I7" s="1" t="s">
        <v>70</v>
      </c>
      <c r="J7">
        <v>1234</v>
      </c>
      <c r="K7">
        <v>1231234455</v>
      </c>
      <c r="L7" s="1" t="s">
        <v>151</v>
      </c>
      <c r="N7" s="1" t="s">
        <v>71</v>
      </c>
      <c r="O7" s="1" t="s">
        <v>84</v>
      </c>
      <c r="P7" s="1" t="s">
        <v>84</v>
      </c>
      <c r="Q7" s="1" t="s">
        <v>84</v>
      </c>
      <c r="R7" s="1"/>
      <c r="S7" t="s">
        <v>84</v>
      </c>
      <c r="U7" s="1" t="s">
        <v>84</v>
      </c>
      <c r="V7" s="1" t="s">
        <v>84</v>
      </c>
      <c r="W7" s="1" t="s">
        <v>84</v>
      </c>
      <c r="X7" s="1" t="s">
        <v>72</v>
      </c>
      <c r="Y7" s="1" t="s">
        <v>153</v>
      </c>
      <c r="Z7" s="1" t="s">
        <v>165</v>
      </c>
      <c r="AA7" s="1" t="s">
        <v>73</v>
      </c>
      <c r="AB7">
        <v>2</v>
      </c>
      <c r="AC7" s="1" t="s">
        <v>76</v>
      </c>
      <c r="AD7">
        <v>202</v>
      </c>
      <c r="AE7" s="1" t="s">
        <v>81</v>
      </c>
      <c r="AF7" t="s">
        <v>179</v>
      </c>
      <c r="AG7" s="1" t="s">
        <v>183</v>
      </c>
      <c r="AH7">
        <v>0</v>
      </c>
      <c r="AI7">
        <v>0</v>
      </c>
      <c r="AJ7">
        <v>0</v>
      </c>
      <c r="AK7">
        <v>0</v>
      </c>
      <c r="AL7">
        <v>0</v>
      </c>
      <c r="AM7">
        <v>2337</v>
      </c>
      <c r="AN7">
        <v>0</v>
      </c>
      <c r="AO7">
        <v>2337</v>
      </c>
      <c r="AP7" s="1" t="s">
        <v>72</v>
      </c>
      <c r="AQ7">
        <v>1</v>
      </c>
      <c r="AR7" s="1" t="s">
        <v>253</v>
      </c>
      <c r="AS7" t="s">
        <v>209</v>
      </c>
      <c r="AT7" t="s">
        <v>254</v>
      </c>
      <c r="AU7" s="1" t="s">
        <v>87</v>
      </c>
      <c r="AV7" s="3">
        <v>42978</v>
      </c>
      <c r="AW7" s="3">
        <v>42978</v>
      </c>
      <c r="AX7" s="3">
        <v>42978</v>
      </c>
      <c r="AY7" s="1" t="s">
        <v>85</v>
      </c>
      <c r="AZ7" s="1" t="s">
        <v>209</v>
      </c>
      <c r="BA7">
        <v>31734</v>
      </c>
      <c r="BB7">
        <v>8</v>
      </c>
      <c r="BC7">
        <v>59227.23</v>
      </c>
      <c r="BD7" s="1"/>
      <c r="BF7" s="1"/>
      <c r="BG7" s="1"/>
      <c r="BJ7" s="1"/>
      <c r="BK7" s="1"/>
      <c r="BL7" s="1"/>
      <c r="BO7" s="1"/>
      <c r="BP7" s="1"/>
      <c r="BQ7">
        <v>20</v>
      </c>
      <c r="BR7">
        <v>59227.23</v>
      </c>
      <c r="BS7">
        <v>59227.23</v>
      </c>
    </row>
    <row r="8" spans="1:71" x14ac:dyDescent="0.35">
      <c r="A8" s="1" t="s">
        <v>67</v>
      </c>
      <c r="B8" s="1" t="s">
        <v>68</v>
      </c>
      <c r="C8" s="1" t="s">
        <v>69</v>
      </c>
      <c r="D8">
        <v>1</v>
      </c>
      <c r="E8">
        <v>1</v>
      </c>
      <c r="F8" s="2">
        <v>43420.734872685185</v>
      </c>
      <c r="G8" s="3">
        <v>42948</v>
      </c>
      <c r="H8" s="3">
        <v>42978</v>
      </c>
      <c r="I8" s="1" t="s">
        <v>70</v>
      </c>
      <c r="J8">
        <v>1234</v>
      </c>
      <c r="K8">
        <v>1231234455</v>
      </c>
      <c r="L8" s="1" t="s">
        <v>151</v>
      </c>
      <c r="N8" s="1" t="s">
        <v>71</v>
      </c>
      <c r="O8" s="1" t="s">
        <v>84</v>
      </c>
      <c r="P8" s="1" t="s">
        <v>84</v>
      </c>
      <c r="Q8" s="1" t="s">
        <v>84</v>
      </c>
      <c r="R8" s="1"/>
      <c r="S8" t="s">
        <v>84</v>
      </c>
      <c r="U8" s="1" t="s">
        <v>84</v>
      </c>
      <c r="V8" s="1" t="s">
        <v>84</v>
      </c>
      <c r="W8" s="1" t="s">
        <v>84</v>
      </c>
      <c r="X8" s="1" t="s">
        <v>72</v>
      </c>
      <c r="Y8" s="1" t="s">
        <v>154</v>
      </c>
      <c r="Z8" s="1" t="s">
        <v>166</v>
      </c>
      <c r="AA8" s="1" t="s">
        <v>73</v>
      </c>
      <c r="AB8">
        <v>2</v>
      </c>
      <c r="AC8" s="1" t="s">
        <v>76</v>
      </c>
      <c r="AD8">
        <v>202</v>
      </c>
      <c r="AE8" s="1" t="s">
        <v>81</v>
      </c>
      <c r="AF8" t="s">
        <v>180</v>
      </c>
      <c r="AG8" s="1" t="s">
        <v>184</v>
      </c>
      <c r="AH8">
        <v>0</v>
      </c>
      <c r="AI8">
        <v>0</v>
      </c>
      <c r="AJ8">
        <v>0</v>
      </c>
      <c r="AK8">
        <v>0</v>
      </c>
      <c r="AL8">
        <v>0</v>
      </c>
      <c r="AM8">
        <v>4290</v>
      </c>
      <c r="AN8">
        <v>0</v>
      </c>
      <c r="AO8">
        <v>4290</v>
      </c>
      <c r="AP8" s="1" t="s">
        <v>72</v>
      </c>
      <c r="AQ8">
        <v>1</v>
      </c>
      <c r="AR8" s="1" t="s">
        <v>253</v>
      </c>
      <c r="AS8" t="s">
        <v>209</v>
      </c>
      <c r="AT8" t="s">
        <v>254</v>
      </c>
      <c r="AU8" s="1" t="s">
        <v>87</v>
      </c>
      <c r="AV8" s="3">
        <v>42978</v>
      </c>
      <c r="AW8" s="3">
        <v>42978</v>
      </c>
      <c r="AX8" s="3">
        <v>42978</v>
      </c>
      <c r="AY8" s="1" t="s">
        <v>85</v>
      </c>
      <c r="AZ8" s="1" t="s">
        <v>209</v>
      </c>
      <c r="BA8">
        <v>31734</v>
      </c>
      <c r="BB8">
        <v>8</v>
      </c>
      <c r="BC8">
        <v>59227.23</v>
      </c>
      <c r="BD8" s="1"/>
      <c r="BF8" s="1"/>
      <c r="BG8" s="1"/>
      <c r="BJ8" s="1"/>
      <c r="BK8" s="1"/>
      <c r="BL8" s="1"/>
      <c r="BO8" s="1"/>
      <c r="BP8" s="1"/>
      <c r="BQ8">
        <v>20</v>
      </c>
      <c r="BR8">
        <v>59227.23</v>
      </c>
      <c r="BS8">
        <v>59227.23</v>
      </c>
    </row>
    <row r="9" spans="1:71" x14ac:dyDescent="0.35">
      <c r="A9" s="1" t="s">
        <v>67</v>
      </c>
      <c r="B9" s="1" t="s">
        <v>68</v>
      </c>
      <c r="C9" s="1" t="s">
        <v>69</v>
      </c>
      <c r="D9">
        <v>1</v>
      </c>
      <c r="E9">
        <v>1</v>
      </c>
      <c r="F9" s="2">
        <v>43420.734872685185</v>
      </c>
      <c r="G9" s="3">
        <v>42948</v>
      </c>
      <c r="H9" s="3">
        <v>42978</v>
      </c>
      <c r="I9" s="1" t="s">
        <v>70</v>
      </c>
      <c r="J9">
        <v>1234</v>
      </c>
      <c r="K9">
        <v>1231234455</v>
      </c>
      <c r="L9" s="1" t="s">
        <v>151</v>
      </c>
      <c r="N9" s="1" t="s">
        <v>71</v>
      </c>
      <c r="O9" s="1" t="s">
        <v>84</v>
      </c>
      <c r="P9" s="1" t="s">
        <v>84</v>
      </c>
      <c r="Q9" s="1" t="s">
        <v>84</v>
      </c>
      <c r="R9" s="1"/>
      <c r="S9" t="s">
        <v>84</v>
      </c>
      <c r="U9" s="1" t="s">
        <v>84</v>
      </c>
      <c r="V9" s="1" t="s">
        <v>84</v>
      </c>
      <c r="W9" s="1" t="s">
        <v>84</v>
      </c>
      <c r="X9" s="1" t="s">
        <v>72</v>
      </c>
      <c r="Y9" s="1" t="s">
        <v>198</v>
      </c>
      <c r="Z9" s="1" t="s">
        <v>201</v>
      </c>
      <c r="AA9" s="1" t="s">
        <v>73</v>
      </c>
      <c r="AB9">
        <v>2</v>
      </c>
      <c r="AC9" s="1" t="s">
        <v>76</v>
      </c>
      <c r="AD9">
        <v>202</v>
      </c>
      <c r="AE9" s="1" t="s">
        <v>81</v>
      </c>
      <c r="AF9" t="s">
        <v>205</v>
      </c>
      <c r="AG9" s="1" t="s">
        <v>207</v>
      </c>
      <c r="AH9">
        <v>0</v>
      </c>
      <c r="AI9">
        <v>0</v>
      </c>
      <c r="AJ9">
        <v>0</v>
      </c>
      <c r="AK9">
        <v>1476</v>
      </c>
      <c r="AL9">
        <v>0</v>
      </c>
      <c r="AM9">
        <v>8856</v>
      </c>
      <c r="AN9">
        <v>0</v>
      </c>
      <c r="AO9">
        <v>8856</v>
      </c>
      <c r="AP9" s="1" t="s">
        <v>72</v>
      </c>
      <c r="AQ9">
        <v>1</v>
      </c>
      <c r="AR9" s="1" t="s">
        <v>253</v>
      </c>
      <c r="AS9" t="s">
        <v>209</v>
      </c>
      <c r="AT9" t="s">
        <v>254</v>
      </c>
      <c r="AU9" s="1" t="s">
        <v>87</v>
      </c>
      <c r="AV9" s="3">
        <v>42978</v>
      </c>
      <c r="AW9" s="3">
        <v>42978</v>
      </c>
      <c r="AX9" s="3">
        <v>42978</v>
      </c>
      <c r="AY9" s="1" t="s">
        <v>85</v>
      </c>
      <c r="AZ9" s="1" t="s">
        <v>209</v>
      </c>
      <c r="BA9">
        <v>31734</v>
      </c>
      <c r="BB9">
        <v>8</v>
      </c>
      <c r="BC9">
        <v>59227.23</v>
      </c>
      <c r="BD9" s="1"/>
      <c r="BF9" s="1"/>
      <c r="BG9" s="1"/>
      <c r="BJ9" s="1"/>
      <c r="BK9" s="1"/>
      <c r="BL9" s="1"/>
      <c r="BO9" s="1"/>
      <c r="BP9" s="1"/>
      <c r="BQ9">
        <v>20</v>
      </c>
      <c r="BR9">
        <v>59227.23</v>
      </c>
      <c r="BS9">
        <v>59227.23</v>
      </c>
    </row>
    <row r="10" spans="1:71" x14ac:dyDescent="0.35">
      <c r="A10" s="1" t="s">
        <v>67</v>
      </c>
      <c r="B10" s="1" t="s">
        <v>68</v>
      </c>
      <c r="C10" s="1" t="s">
        <v>69</v>
      </c>
      <c r="D10">
        <v>1</v>
      </c>
      <c r="E10">
        <v>1</v>
      </c>
      <c r="F10" s="2">
        <v>43420.734872685185</v>
      </c>
      <c r="G10" s="3">
        <v>42948</v>
      </c>
      <c r="H10" s="3">
        <v>42978</v>
      </c>
      <c r="I10" s="1" t="s">
        <v>70</v>
      </c>
      <c r="J10">
        <v>1234</v>
      </c>
      <c r="K10">
        <v>1231234455</v>
      </c>
      <c r="L10" s="1" t="s">
        <v>151</v>
      </c>
      <c r="N10" s="1" t="s">
        <v>71</v>
      </c>
      <c r="O10" s="1" t="s">
        <v>84</v>
      </c>
      <c r="P10" s="1" t="s">
        <v>84</v>
      </c>
      <c r="Q10" s="1" t="s">
        <v>84</v>
      </c>
      <c r="R10" s="1"/>
      <c r="S10" t="s">
        <v>84</v>
      </c>
      <c r="U10" s="1" t="s">
        <v>84</v>
      </c>
      <c r="V10" s="1" t="s">
        <v>84</v>
      </c>
      <c r="W10" s="1" t="s">
        <v>84</v>
      </c>
      <c r="X10" s="1" t="s">
        <v>72</v>
      </c>
      <c r="Y10" s="1" t="s">
        <v>219</v>
      </c>
      <c r="Z10" s="1" t="s">
        <v>222</v>
      </c>
      <c r="AA10" s="1" t="s">
        <v>73</v>
      </c>
      <c r="AB10">
        <v>2</v>
      </c>
      <c r="AC10" s="1" t="s">
        <v>76</v>
      </c>
      <c r="AD10">
        <v>202</v>
      </c>
      <c r="AE10" s="1" t="s">
        <v>81</v>
      </c>
      <c r="AF10" t="s">
        <v>225</v>
      </c>
      <c r="AG10" s="1" t="s">
        <v>227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4494.42</v>
      </c>
      <c r="AN10">
        <v>0</v>
      </c>
      <c r="AO10">
        <v>4494.42</v>
      </c>
      <c r="AP10" s="1" t="s">
        <v>72</v>
      </c>
      <c r="AQ10">
        <v>1</v>
      </c>
      <c r="AR10" s="1" t="s">
        <v>253</v>
      </c>
      <c r="AS10" t="s">
        <v>209</v>
      </c>
      <c r="AT10" t="s">
        <v>254</v>
      </c>
      <c r="AU10" s="1" t="s">
        <v>87</v>
      </c>
      <c r="AV10" s="3">
        <v>42978</v>
      </c>
      <c r="AW10" s="3">
        <v>42978</v>
      </c>
      <c r="AX10" s="3">
        <v>42978</v>
      </c>
      <c r="AY10" s="1" t="s">
        <v>85</v>
      </c>
      <c r="AZ10" s="1" t="s">
        <v>209</v>
      </c>
      <c r="BA10">
        <v>31734</v>
      </c>
      <c r="BB10">
        <v>8</v>
      </c>
      <c r="BC10">
        <v>59227.23</v>
      </c>
      <c r="BD10" s="1"/>
      <c r="BF10" s="1"/>
      <c r="BG10" s="1"/>
      <c r="BJ10" s="1"/>
      <c r="BK10" s="1"/>
      <c r="BL10" s="1"/>
      <c r="BO10" s="1"/>
      <c r="BP10" s="1"/>
      <c r="BQ10">
        <v>20</v>
      </c>
      <c r="BR10">
        <v>59227.23</v>
      </c>
      <c r="BS10">
        <v>59227.23</v>
      </c>
    </row>
    <row r="11" spans="1:71" x14ac:dyDescent="0.35">
      <c r="A11" s="1" t="s">
        <v>67</v>
      </c>
      <c r="B11" s="1" t="s">
        <v>68</v>
      </c>
      <c r="C11" s="1" t="s">
        <v>69</v>
      </c>
      <c r="D11">
        <v>1</v>
      </c>
      <c r="E11">
        <v>1</v>
      </c>
      <c r="F11" s="2">
        <v>43420.734872685185</v>
      </c>
      <c r="G11" s="3">
        <v>42948</v>
      </c>
      <c r="H11" s="3">
        <v>42978</v>
      </c>
      <c r="I11" s="1" t="s">
        <v>70</v>
      </c>
      <c r="J11">
        <v>1234</v>
      </c>
      <c r="K11">
        <v>1231234455</v>
      </c>
      <c r="L11" s="1" t="s">
        <v>151</v>
      </c>
      <c r="N11" s="1" t="s">
        <v>71</v>
      </c>
      <c r="O11" s="1" t="s">
        <v>84</v>
      </c>
      <c r="P11" s="1" t="s">
        <v>84</v>
      </c>
      <c r="Q11" s="1" t="s">
        <v>84</v>
      </c>
      <c r="R11" s="1"/>
      <c r="S11" t="s">
        <v>84</v>
      </c>
      <c r="U11" s="1" t="s">
        <v>84</v>
      </c>
      <c r="V11" s="1" t="s">
        <v>84</v>
      </c>
      <c r="W11" s="1" t="s">
        <v>84</v>
      </c>
      <c r="X11" s="1" t="s">
        <v>72</v>
      </c>
      <c r="Y11" s="1" t="s">
        <v>155</v>
      </c>
      <c r="Z11" s="1" t="s">
        <v>167</v>
      </c>
      <c r="AA11" s="1" t="s">
        <v>73</v>
      </c>
      <c r="AB11">
        <v>2</v>
      </c>
      <c r="AC11" s="1" t="s">
        <v>76</v>
      </c>
      <c r="AD11">
        <v>220</v>
      </c>
      <c r="AE11" s="1" t="s">
        <v>176</v>
      </c>
      <c r="AF11">
        <v>3</v>
      </c>
      <c r="AG11" s="1" t="s">
        <v>145</v>
      </c>
      <c r="AH11">
        <v>0</v>
      </c>
      <c r="AI11">
        <v>0</v>
      </c>
      <c r="AJ11">
        <v>0</v>
      </c>
      <c r="AK11">
        <v>1180</v>
      </c>
      <c r="AL11">
        <v>0</v>
      </c>
      <c r="AM11">
        <v>8840</v>
      </c>
      <c r="AN11">
        <v>0</v>
      </c>
      <c r="AO11">
        <v>8840</v>
      </c>
      <c r="AP11" s="1" t="s">
        <v>72</v>
      </c>
      <c r="AQ11">
        <v>1</v>
      </c>
      <c r="AR11" s="1" t="s">
        <v>253</v>
      </c>
      <c r="AS11" t="s">
        <v>209</v>
      </c>
      <c r="AT11" t="s">
        <v>254</v>
      </c>
      <c r="AU11" s="1" t="s">
        <v>87</v>
      </c>
      <c r="AV11" s="3">
        <v>42978</v>
      </c>
      <c r="AW11" s="3">
        <v>42978</v>
      </c>
      <c r="AX11" s="3">
        <v>42978</v>
      </c>
      <c r="AY11" s="1" t="s">
        <v>85</v>
      </c>
      <c r="AZ11" s="1" t="s">
        <v>209</v>
      </c>
      <c r="BA11">
        <v>31734</v>
      </c>
      <c r="BB11">
        <v>8</v>
      </c>
      <c r="BC11">
        <v>59227.23</v>
      </c>
      <c r="BD11" s="1"/>
      <c r="BF11" s="1"/>
      <c r="BG11" s="1"/>
      <c r="BJ11" s="1"/>
      <c r="BK11" s="1"/>
      <c r="BL11" s="1"/>
      <c r="BO11" s="1"/>
      <c r="BP11" s="1"/>
      <c r="BQ11">
        <v>20</v>
      </c>
      <c r="BR11">
        <v>59227.23</v>
      </c>
      <c r="BS11">
        <v>59227.23</v>
      </c>
    </row>
    <row r="12" spans="1:71" x14ac:dyDescent="0.35">
      <c r="A12" s="1" t="s">
        <v>67</v>
      </c>
      <c r="B12" s="1" t="s">
        <v>68</v>
      </c>
      <c r="C12" s="1" t="s">
        <v>69</v>
      </c>
      <c r="D12">
        <v>1</v>
      </c>
      <c r="E12">
        <v>1</v>
      </c>
      <c r="F12" s="2">
        <v>43420.734872685185</v>
      </c>
      <c r="G12" s="3">
        <v>42948</v>
      </c>
      <c r="H12" s="3">
        <v>42978</v>
      </c>
      <c r="I12" s="1" t="s">
        <v>70</v>
      </c>
      <c r="J12">
        <v>1234</v>
      </c>
      <c r="K12">
        <v>1231234455</v>
      </c>
      <c r="L12" s="1" t="s">
        <v>151</v>
      </c>
      <c r="N12" s="1" t="s">
        <v>71</v>
      </c>
      <c r="O12" s="1" t="s">
        <v>84</v>
      </c>
      <c r="P12" s="1" t="s">
        <v>84</v>
      </c>
      <c r="Q12" s="1" t="s">
        <v>84</v>
      </c>
      <c r="R12" s="1"/>
      <c r="S12" t="s">
        <v>84</v>
      </c>
      <c r="U12" s="1" t="s">
        <v>84</v>
      </c>
      <c r="V12" s="1" t="s">
        <v>84</v>
      </c>
      <c r="W12" s="1" t="s">
        <v>84</v>
      </c>
      <c r="X12" s="1" t="s">
        <v>72</v>
      </c>
      <c r="Y12" s="1" t="s">
        <v>110</v>
      </c>
      <c r="Z12" s="1" t="s">
        <v>113</v>
      </c>
      <c r="AA12" s="1" t="s">
        <v>73</v>
      </c>
      <c r="AB12">
        <v>2</v>
      </c>
      <c r="AC12" s="1" t="s">
        <v>76</v>
      </c>
      <c r="AD12">
        <v>221</v>
      </c>
      <c r="AE12" s="1" t="s">
        <v>116</v>
      </c>
      <c r="AF12">
        <v>1</v>
      </c>
      <c r="AG12" s="1" t="s">
        <v>119</v>
      </c>
      <c r="AH12">
        <v>0</v>
      </c>
      <c r="AI12">
        <v>0</v>
      </c>
      <c r="AJ12">
        <v>0</v>
      </c>
      <c r="AK12">
        <v>8165</v>
      </c>
      <c r="AL12">
        <v>437</v>
      </c>
      <c r="AM12">
        <v>46384.1</v>
      </c>
      <c r="AN12">
        <v>0</v>
      </c>
      <c r="AO12">
        <v>45947.1</v>
      </c>
      <c r="AP12" s="1" t="s">
        <v>72</v>
      </c>
      <c r="AQ12">
        <v>1</v>
      </c>
      <c r="AR12" s="1" t="s">
        <v>253</v>
      </c>
      <c r="AS12" t="s">
        <v>209</v>
      </c>
      <c r="AT12" t="s">
        <v>254</v>
      </c>
      <c r="AU12" s="1" t="s">
        <v>87</v>
      </c>
      <c r="AV12" s="3">
        <v>42978</v>
      </c>
      <c r="AW12" s="3">
        <v>42978</v>
      </c>
      <c r="AX12" s="3">
        <v>42978</v>
      </c>
      <c r="AY12" s="1" t="s">
        <v>85</v>
      </c>
      <c r="AZ12" s="1" t="s">
        <v>209</v>
      </c>
      <c r="BA12">
        <v>31734</v>
      </c>
      <c r="BB12">
        <v>8</v>
      </c>
      <c r="BC12">
        <v>59227.23</v>
      </c>
      <c r="BD12" s="1"/>
      <c r="BF12" s="1"/>
      <c r="BG12" s="1"/>
      <c r="BJ12" s="1"/>
      <c r="BK12" s="1"/>
      <c r="BL12" s="1"/>
      <c r="BO12" s="1"/>
      <c r="BP12" s="1"/>
      <c r="BQ12">
        <v>20</v>
      </c>
      <c r="BR12">
        <v>59227.23</v>
      </c>
      <c r="BS12">
        <v>59227.23</v>
      </c>
    </row>
    <row r="13" spans="1:71" x14ac:dyDescent="0.35">
      <c r="A13" s="1" t="s">
        <v>67</v>
      </c>
      <c r="B13" s="1" t="s">
        <v>68</v>
      </c>
      <c r="C13" s="1" t="s">
        <v>69</v>
      </c>
      <c r="D13">
        <v>1</v>
      </c>
      <c r="E13">
        <v>1</v>
      </c>
      <c r="F13" s="2">
        <v>43420.734872685185</v>
      </c>
      <c r="G13" s="3">
        <v>42948</v>
      </c>
      <c r="H13" s="3">
        <v>42978</v>
      </c>
      <c r="I13" s="1" t="s">
        <v>70</v>
      </c>
      <c r="J13">
        <v>1234</v>
      </c>
      <c r="K13">
        <v>1231234455</v>
      </c>
      <c r="L13" s="1" t="s">
        <v>151</v>
      </c>
      <c r="N13" s="1" t="s">
        <v>71</v>
      </c>
      <c r="O13" s="1" t="s">
        <v>84</v>
      </c>
      <c r="P13" s="1" t="s">
        <v>84</v>
      </c>
      <c r="Q13" s="1" t="s">
        <v>84</v>
      </c>
      <c r="R13" s="1"/>
      <c r="S13" t="s">
        <v>84</v>
      </c>
      <c r="U13" s="1" t="s">
        <v>84</v>
      </c>
      <c r="V13" s="1" t="s">
        <v>84</v>
      </c>
      <c r="W13" s="1" t="s">
        <v>84</v>
      </c>
      <c r="X13" s="1" t="s">
        <v>72</v>
      </c>
      <c r="Y13" s="1" t="s">
        <v>111</v>
      </c>
      <c r="Z13" s="1" t="s">
        <v>114</v>
      </c>
      <c r="AA13" s="1" t="s">
        <v>73</v>
      </c>
      <c r="AB13">
        <v>2</v>
      </c>
      <c r="AC13" s="1" t="s">
        <v>76</v>
      </c>
      <c r="AD13">
        <v>221</v>
      </c>
      <c r="AE13" s="1" t="s">
        <v>116</v>
      </c>
      <c r="AF13">
        <v>2</v>
      </c>
      <c r="AG13" s="1" t="s">
        <v>120</v>
      </c>
      <c r="AH13">
        <v>0</v>
      </c>
      <c r="AI13">
        <v>0</v>
      </c>
      <c r="AJ13">
        <v>391.23</v>
      </c>
      <c r="AK13">
        <v>0</v>
      </c>
      <c r="AL13">
        <v>3804.49</v>
      </c>
      <c r="AM13">
        <v>0</v>
      </c>
      <c r="AN13">
        <v>3804.49</v>
      </c>
      <c r="AO13">
        <v>0</v>
      </c>
      <c r="AP13" s="1" t="s">
        <v>72</v>
      </c>
      <c r="AQ13">
        <v>1</v>
      </c>
      <c r="AR13" s="1" t="s">
        <v>253</v>
      </c>
      <c r="AS13" t="s">
        <v>209</v>
      </c>
      <c r="AT13" t="s">
        <v>254</v>
      </c>
      <c r="AU13" s="1" t="s">
        <v>87</v>
      </c>
      <c r="AV13" s="3">
        <v>42978</v>
      </c>
      <c r="AW13" s="3">
        <v>42978</v>
      </c>
      <c r="AX13" s="3">
        <v>42978</v>
      </c>
      <c r="AY13" s="1" t="s">
        <v>85</v>
      </c>
      <c r="AZ13" s="1" t="s">
        <v>209</v>
      </c>
      <c r="BA13">
        <v>31734</v>
      </c>
      <c r="BB13">
        <v>8</v>
      </c>
      <c r="BC13">
        <v>59227.23</v>
      </c>
      <c r="BD13" s="1"/>
      <c r="BF13" s="1"/>
      <c r="BG13" s="1"/>
      <c r="BJ13" s="1"/>
      <c r="BK13" s="1"/>
      <c r="BL13" s="1"/>
      <c r="BO13" s="1"/>
      <c r="BP13" s="1"/>
      <c r="BQ13">
        <v>20</v>
      </c>
      <c r="BR13">
        <v>59227.23</v>
      </c>
      <c r="BS13">
        <v>59227.23</v>
      </c>
    </row>
    <row r="14" spans="1:71" x14ac:dyDescent="0.35">
      <c r="A14" s="1" t="s">
        <v>67</v>
      </c>
      <c r="B14" s="1" t="s">
        <v>68</v>
      </c>
      <c r="C14" s="1" t="s">
        <v>69</v>
      </c>
      <c r="D14">
        <v>1</v>
      </c>
      <c r="E14">
        <v>1</v>
      </c>
      <c r="F14" s="2">
        <v>43420.734872685185</v>
      </c>
      <c r="G14" s="3">
        <v>42948</v>
      </c>
      <c r="H14" s="3">
        <v>42978</v>
      </c>
      <c r="I14" s="1" t="s">
        <v>70</v>
      </c>
      <c r="J14">
        <v>1234</v>
      </c>
      <c r="K14">
        <v>1231234455</v>
      </c>
      <c r="L14" s="1" t="s">
        <v>151</v>
      </c>
      <c r="N14" s="1" t="s">
        <v>71</v>
      </c>
      <c r="O14" s="1" t="s">
        <v>84</v>
      </c>
      <c r="P14" s="1" t="s">
        <v>84</v>
      </c>
      <c r="Q14" s="1" t="s">
        <v>84</v>
      </c>
      <c r="R14" s="1"/>
      <c r="S14" t="s">
        <v>84</v>
      </c>
      <c r="U14" s="1" t="s">
        <v>84</v>
      </c>
      <c r="V14" s="1" t="s">
        <v>84</v>
      </c>
      <c r="W14" s="1" t="s">
        <v>84</v>
      </c>
      <c r="X14" s="1" t="s">
        <v>72</v>
      </c>
      <c r="Y14" s="1" t="s">
        <v>156</v>
      </c>
      <c r="Z14" s="1" t="s">
        <v>141</v>
      </c>
      <c r="AA14" s="1" t="s">
        <v>73</v>
      </c>
      <c r="AB14">
        <v>2</v>
      </c>
      <c r="AC14" s="1" t="s">
        <v>76</v>
      </c>
      <c r="AD14">
        <v>230</v>
      </c>
      <c r="AE14" s="1" t="s">
        <v>141</v>
      </c>
      <c r="AG14" s="1" t="s">
        <v>141</v>
      </c>
      <c r="AH14">
        <v>0</v>
      </c>
      <c r="AI14">
        <v>0</v>
      </c>
      <c r="AJ14">
        <v>0</v>
      </c>
      <c r="AK14">
        <v>12290</v>
      </c>
      <c r="AL14">
        <v>0</v>
      </c>
      <c r="AM14">
        <v>83700</v>
      </c>
      <c r="AN14">
        <v>0</v>
      </c>
      <c r="AO14">
        <v>83700</v>
      </c>
      <c r="AP14" s="1" t="s">
        <v>72</v>
      </c>
      <c r="AQ14">
        <v>1</v>
      </c>
      <c r="AR14" s="1" t="s">
        <v>253</v>
      </c>
      <c r="AS14" t="s">
        <v>209</v>
      </c>
      <c r="AT14" t="s">
        <v>254</v>
      </c>
      <c r="AU14" s="1" t="s">
        <v>87</v>
      </c>
      <c r="AV14" s="3">
        <v>42978</v>
      </c>
      <c r="AW14" s="3">
        <v>42978</v>
      </c>
      <c r="AX14" s="3">
        <v>42978</v>
      </c>
      <c r="AY14" s="1" t="s">
        <v>85</v>
      </c>
      <c r="AZ14" s="1" t="s">
        <v>209</v>
      </c>
      <c r="BA14">
        <v>31734</v>
      </c>
      <c r="BB14">
        <v>8</v>
      </c>
      <c r="BC14">
        <v>59227.23</v>
      </c>
      <c r="BD14" s="1"/>
      <c r="BF14" s="1"/>
      <c r="BG14" s="1"/>
      <c r="BJ14" s="1"/>
      <c r="BK14" s="1"/>
      <c r="BL14" s="1"/>
      <c r="BO14" s="1"/>
      <c r="BP14" s="1"/>
      <c r="BQ14">
        <v>20</v>
      </c>
      <c r="BR14">
        <v>59227.23</v>
      </c>
      <c r="BS14">
        <v>59227.23</v>
      </c>
    </row>
    <row r="15" spans="1:71" x14ac:dyDescent="0.35">
      <c r="A15" s="1" t="s">
        <v>67</v>
      </c>
      <c r="B15" s="1" t="s">
        <v>68</v>
      </c>
      <c r="C15" s="1" t="s">
        <v>69</v>
      </c>
      <c r="D15">
        <v>1</v>
      </c>
      <c r="E15">
        <v>1</v>
      </c>
      <c r="F15" s="2">
        <v>43420.734872685185</v>
      </c>
      <c r="G15" s="3">
        <v>42948</v>
      </c>
      <c r="H15" s="3">
        <v>42978</v>
      </c>
      <c r="I15" s="1" t="s">
        <v>70</v>
      </c>
      <c r="J15">
        <v>1234</v>
      </c>
      <c r="K15">
        <v>1231234455</v>
      </c>
      <c r="L15" s="1" t="s">
        <v>151</v>
      </c>
      <c r="N15" s="1" t="s">
        <v>71</v>
      </c>
      <c r="O15" s="1" t="s">
        <v>84</v>
      </c>
      <c r="P15" s="1" t="s">
        <v>84</v>
      </c>
      <c r="Q15" s="1" t="s">
        <v>84</v>
      </c>
      <c r="R15" s="1"/>
      <c r="S15" t="s">
        <v>84</v>
      </c>
      <c r="U15" s="1" t="s">
        <v>84</v>
      </c>
      <c r="V15" s="1" t="s">
        <v>84</v>
      </c>
      <c r="W15" s="1" t="s">
        <v>84</v>
      </c>
      <c r="X15" s="1" t="s">
        <v>72</v>
      </c>
      <c r="Y15" s="1" t="s">
        <v>126</v>
      </c>
      <c r="Z15" s="1" t="s">
        <v>128</v>
      </c>
      <c r="AA15" s="1" t="s">
        <v>74</v>
      </c>
      <c r="AB15">
        <v>4</v>
      </c>
      <c r="AC15" s="1" t="s">
        <v>77</v>
      </c>
      <c r="AD15">
        <v>401</v>
      </c>
      <c r="AE15" s="1" t="s">
        <v>83</v>
      </c>
      <c r="AF15" t="s">
        <v>129</v>
      </c>
      <c r="AG15" s="1" t="s">
        <v>131</v>
      </c>
      <c r="AH15">
        <v>0</v>
      </c>
      <c r="AI15">
        <v>0</v>
      </c>
      <c r="AJ15">
        <v>0</v>
      </c>
      <c r="AK15">
        <v>0</v>
      </c>
      <c r="AL15">
        <v>5238</v>
      </c>
      <c r="AM15">
        <v>0</v>
      </c>
      <c r="AN15">
        <v>5238</v>
      </c>
      <c r="AO15">
        <v>0</v>
      </c>
      <c r="AP15" s="1" t="s">
        <v>72</v>
      </c>
      <c r="AQ15">
        <v>1</v>
      </c>
      <c r="AR15" s="1" t="s">
        <v>253</v>
      </c>
      <c r="AS15" t="s">
        <v>209</v>
      </c>
      <c r="AT15" t="s">
        <v>254</v>
      </c>
      <c r="AU15" s="1" t="s">
        <v>87</v>
      </c>
      <c r="AV15" s="3">
        <v>42978</v>
      </c>
      <c r="AW15" s="3">
        <v>42978</v>
      </c>
      <c r="AX15" s="3">
        <v>42978</v>
      </c>
      <c r="AY15" s="1" t="s">
        <v>85</v>
      </c>
      <c r="AZ15" s="1" t="s">
        <v>209</v>
      </c>
      <c r="BA15">
        <v>31734</v>
      </c>
      <c r="BB15">
        <v>8</v>
      </c>
      <c r="BC15">
        <v>59227.23</v>
      </c>
      <c r="BD15" s="1"/>
      <c r="BF15" s="1"/>
      <c r="BG15" s="1"/>
      <c r="BJ15" s="1"/>
      <c r="BK15" s="1"/>
      <c r="BL15" s="1"/>
      <c r="BO15" s="1"/>
      <c r="BP15" s="1"/>
      <c r="BQ15">
        <v>20</v>
      </c>
      <c r="BR15">
        <v>59227.23</v>
      </c>
      <c r="BS15">
        <v>59227.23</v>
      </c>
    </row>
    <row r="16" spans="1:71" x14ac:dyDescent="0.35">
      <c r="A16" s="1" t="s">
        <v>67</v>
      </c>
      <c r="B16" s="1" t="s">
        <v>68</v>
      </c>
      <c r="C16" s="1" t="s">
        <v>69</v>
      </c>
      <c r="D16">
        <v>1</v>
      </c>
      <c r="E16">
        <v>1</v>
      </c>
      <c r="F16" s="2">
        <v>43420.734872685185</v>
      </c>
      <c r="G16" s="3">
        <v>42948</v>
      </c>
      <c r="H16" s="3">
        <v>42978</v>
      </c>
      <c r="I16" s="1" t="s">
        <v>70</v>
      </c>
      <c r="J16">
        <v>1234</v>
      </c>
      <c r="K16">
        <v>1231234455</v>
      </c>
      <c r="L16" s="1" t="s">
        <v>151</v>
      </c>
      <c r="N16" s="1" t="s">
        <v>71</v>
      </c>
      <c r="O16" s="1" t="s">
        <v>84</v>
      </c>
      <c r="P16" s="1" t="s">
        <v>84</v>
      </c>
      <c r="Q16" s="1" t="s">
        <v>84</v>
      </c>
      <c r="R16" s="1"/>
      <c r="S16" t="s">
        <v>84</v>
      </c>
      <c r="U16" s="1" t="s">
        <v>84</v>
      </c>
      <c r="V16" s="1" t="s">
        <v>84</v>
      </c>
      <c r="W16" s="1" t="s">
        <v>84</v>
      </c>
      <c r="X16" s="1" t="s">
        <v>72</v>
      </c>
      <c r="Y16" s="1" t="s">
        <v>157</v>
      </c>
      <c r="Z16" s="1" t="s">
        <v>168</v>
      </c>
      <c r="AA16" s="1" t="s">
        <v>74</v>
      </c>
      <c r="AB16">
        <v>4</v>
      </c>
      <c r="AC16" s="1" t="s">
        <v>77</v>
      </c>
      <c r="AD16">
        <v>401</v>
      </c>
      <c r="AE16" s="1" t="s">
        <v>83</v>
      </c>
      <c r="AF16" t="s">
        <v>144</v>
      </c>
      <c r="AG16" s="1" t="s">
        <v>185</v>
      </c>
      <c r="AH16">
        <v>0</v>
      </c>
      <c r="AI16">
        <v>0</v>
      </c>
      <c r="AJ16">
        <v>0</v>
      </c>
      <c r="AK16">
        <v>0</v>
      </c>
      <c r="AL16">
        <v>1380</v>
      </c>
      <c r="AM16">
        <v>0</v>
      </c>
      <c r="AN16">
        <v>1380</v>
      </c>
      <c r="AO16">
        <v>0</v>
      </c>
      <c r="AP16" s="1" t="s">
        <v>72</v>
      </c>
      <c r="AQ16">
        <v>1</v>
      </c>
      <c r="AR16" s="1" t="s">
        <v>253</v>
      </c>
      <c r="AS16" t="s">
        <v>209</v>
      </c>
      <c r="AT16" t="s">
        <v>254</v>
      </c>
      <c r="AU16" s="1" t="s">
        <v>87</v>
      </c>
      <c r="AV16" s="3">
        <v>42978</v>
      </c>
      <c r="AW16" s="3">
        <v>42978</v>
      </c>
      <c r="AX16" s="3">
        <v>42978</v>
      </c>
      <c r="AY16" s="1" t="s">
        <v>85</v>
      </c>
      <c r="AZ16" s="1" t="s">
        <v>209</v>
      </c>
      <c r="BA16">
        <v>31734</v>
      </c>
      <c r="BB16">
        <v>8</v>
      </c>
      <c r="BC16">
        <v>59227.23</v>
      </c>
      <c r="BD16" s="1"/>
      <c r="BF16" s="1"/>
      <c r="BG16" s="1"/>
      <c r="BJ16" s="1"/>
      <c r="BK16" s="1"/>
      <c r="BL16" s="1"/>
      <c r="BO16" s="1"/>
      <c r="BP16" s="1"/>
      <c r="BQ16">
        <v>20</v>
      </c>
      <c r="BR16">
        <v>59227.23</v>
      </c>
      <c r="BS16">
        <v>59227.23</v>
      </c>
    </row>
    <row r="17" spans="1:71" x14ac:dyDescent="0.35">
      <c r="A17" s="1" t="s">
        <v>67</v>
      </c>
      <c r="B17" s="1" t="s">
        <v>68</v>
      </c>
      <c r="C17" s="1" t="s">
        <v>69</v>
      </c>
      <c r="D17">
        <v>1</v>
      </c>
      <c r="E17">
        <v>1</v>
      </c>
      <c r="F17" s="2">
        <v>43420.734872685185</v>
      </c>
      <c r="G17" s="3">
        <v>42948</v>
      </c>
      <c r="H17" s="3">
        <v>42978</v>
      </c>
      <c r="I17" s="1" t="s">
        <v>70</v>
      </c>
      <c r="J17">
        <v>1234</v>
      </c>
      <c r="K17">
        <v>1231234455</v>
      </c>
      <c r="L17" s="1" t="s">
        <v>151</v>
      </c>
      <c r="N17" s="1" t="s">
        <v>71</v>
      </c>
      <c r="O17" s="1" t="s">
        <v>84</v>
      </c>
      <c r="P17" s="1" t="s">
        <v>84</v>
      </c>
      <c r="Q17" s="1" t="s">
        <v>84</v>
      </c>
      <c r="R17" s="1"/>
      <c r="S17" t="s">
        <v>84</v>
      </c>
      <c r="U17" s="1" t="s">
        <v>84</v>
      </c>
      <c r="V17" s="1" t="s">
        <v>84</v>
      </c>
      <c r="W17" s="1" t="s">
        <v>84</v>
      </c>
      <c r="X17" s="1" t="s">
        <v>72</v>
      </c>
      <c r="Y17" s="1" t="s">
        <v>220</v>
      </c>
      <c r="Z17" s="1" t="s">
        <v>223</v>
      </c>
      <c r="AA17" s="1" t="s">
        <v>74</v>
      </c>
      <c r="AB17">
        <v>4</v>
      </c>
      <c r="AC17" s="1" t="s">
        <v>77</v>
      </c>
      <c r="AD17">
        <v>402</v>
      </c>
      <c r="AE17" s="1" t="s">
        <v>177</v>
      </c>
      <c r="AF17" t="s">
        <v>118</v>
      </c>
      <c r="AG17" s="1" t="s">
        <v>228</v>
      </c>
      <c r="AH17">
        <v>0</v>
      </c>
      <c r="AI17">
        <v>0</v>
      </c>
      <c r="AJ17">
        <v>0</v>
      </c>
      <c r="AK17">
        <v>0</v>
      </c>
      <c r="AL17">
        <v>954</v>
      </c>
      <c r="AM17">
        <v>0</v>
      </c>
      <c r="AN17">
        <v>954</v>
      </c>
      <c r="AO17">
        <v>0</v>
      </c>
      <c r="AP17" s="1" t="s">
        <v>72</v>
      </c>
      <c r="AQ17">
        <v>1</v>
      </c>
      <c r="AR17" s="1" t="s">
        <v>253</v>
      </c>
      <c r="AS17" t="s">
        <v>209</v>
      </c>
      <c r="AT17" t="s">
        <v>254</v>
      </c>
      <c r="AU17" s="1" t="s">
        <v>87</v>
      </c>
      <c r="AV17" s="3">
        <v>42978</v>
      </c>
      <c r="AW17" s="3">
        <v>42978</v>
      </c>
      <c r="AX17" s="3">
        <v>42978</v>
      </c>
      <c r="AY17" s="1" t="s">
        <v>85</v>
      </c>
      <c r="AZ17" s="1" t="s">
        <v>209</v>
      </c>
      <c r="BA17">
        <v>31734</v>
      </c>
      <c r="BB17">
        <v>8</v>
      </c>
      <c r="BC17">
        <v>59227.23</v>
      </c>
      <c r="BD17" s="1"/>
      <c r="BF17" s="1"/>
      <c r="BG17" s="1"/>
      <c r="BJ17" s="1"/>
      <c r="BK17" s="1"/>
      <c r="BL17" s="1"/>
      <c r="BO17" s="1"/>
      <c r="BP17" s="1"/>
      <c r="BQ17">
        <v>20</v>
      </c>
      <c r="BR17">
        <v>59227.23</v>
      </c>
      <c r="BS17">
        <v>59227.23</v>
      </c>
    </row>
    <row r="18" spans="1:71" x14ac:dyDescent="0.35">
      <c r="A18" s="1" t="s">
        <v>67</v>
      </c>
      <c r="B18" s="1" t="s">
        <v>68</v>
      </c>
      <c r="C18" s="1" t="s">
        <v>69</v>
      </c>
      <c r="D18">
        <v>1</v>
      </c>
      <c r="E18">
        <v>1</v>
      </c>
      <c r="F18" s="2">
        <v>43420.734872685185</v>
      </c>
      <c r="G18" s="3">
        <v>42948</v>
      </c>
      <c r="H18" s="3">
        <v>42978</v>
      </c>
      <c r="I18" s="1" t="s">
        <v>70</v>
      </c>
      <c r="J18">
        <v>1234</v>
      </c>
      <c r="K18">
        <v>1231234455</v>
      </c>
      <c r="L18" s="1" t="s">
        <v>151</v>
      </c>
      <c r="N18" s="1" t="s">
        <v>71</v>
      </c>
      <c r="O18" s="1" t="s">
        <v>84</v>
      </c>
      <c r="P18" s="1" t="s">
        <v>84</v>
      </c>
      <c r="Q18" s="1" t="s">
        <v>84</v>
      </c>
      <c r="R18" s="1"/>
      <c r="S18" t="s">
        <v>84</v>
      </c>
      <c r="U18" s="1" t="s">
        <v>84</v>
      </c>
      <c r="V18" s="1" t="s">
        <v>84</v>
      </c>
      <c r="W18" s="1" t="s">
        <v>84</v>
      </c>
      <c r="X18" s="1" t="s">
        <v>72</v>
      </c>
      <c r="Y18" s="1" t="s">
        <v>158</v>
      </c>
      <c r="Z18" s="1" t="s">
        <v>169</v>
      </c>
      <c r="AA18" s="1" t="s">
        <v>74</v>
      </c>
      <c r="AB18">
        <v>4</v>
      </c>
      <c r="AC18" s="1" t="s">
        <v>77</v>
      </c>
      <c r="AD18">
        <v>402</v>
      </c>
      <c r="AE18" s="1" t="s">
        <v>177</v>
      </c>
      <c r="AF18" t="s">
        <v>123</v>
      </c>
      <c r="AG18" s="1" t="s">
        <v>186</v>
      </c>
      <c r="AH18">
        <v>0</v>
      </c>
      <c r="AI18">
        <v>0</v>
      </c>
      <c r="AJ18">
        <v>0</v>
      </c>
      <c r="AK18">
        <v>0</v>
      </c>
      <c r="AL18">
        <v>4600</v>
      </c>
      <c r="AM18">
        <v>0</v>
      </c>
      <c r="AN18">
        <v>4600</v>
      </c>
      <c r="AO18">
        <v>0</v>
      </c>
      <c r="AP18" s="1" t="s">
        <v>72</v>
      </c>
      <c r="AQ18">
        <v>1</v>
      </c>
      <c r="AR18" s="1" t="s">
        <v>253</v>
      </c>
      <c r="AS18" t="s">
        <v>209</v>
      </c>
      <c r="AT18" t="s">
        <v>254</v>
      </c>
      <c r="AU18" s="1" t="s">
        <v>87</v>
      </c>
      <c r="AV18" s="3">
        <v>42978</v>
      </c>
      <c r="AW18" s="3">
        <v>42978</v>
      </c>
      <c r="AX18" s="3">
        <v>42978</v>
      </c>
      <c r="AY18" s="1" t="s">
        <v>85</v>
      </c>
      <c r="AZ18" s="1" t="s">
        <v>209</v>
      </c>
      <c r="BA18">
        <v>31734</v>
      </c>
      <c r="BB18">
        <v>8</v>
      </c>
      <c r="BC18">
        <v>59227.23</v>
      </c>
      <c r="BD18" s="1"/>
      <c r="BF18" s="1"/>
      <c r="BG18" s="1"/>
      <c r="BJ18" s="1"/>
      <c r="BK18" s="1"/>
      <c r="BL18" s="1"/>
      <c r="BO18" s="1"/>
      <c r="BP18" s="1"/>
      <c r="BQ18">
        <v>20</v>
      </c>
      <c r="BR18">
        <v>59227.23</v>
      </c>
      <c r="BS18">
        <v>59227.23</v>
      </c>
    </row>
    <row r="19" spans="1:71" x14ac:dyDescent="0.35">
      <c r="A19" s="1" t="s">
        <v>67</v>
      </c>
      <c r="B19" s="1" t="s">
        <v>68</v>
      </c>
      <c r="C19" s="1" t="s">
        <v>69</v>
      </c>
      <c r="D19">
        <v>1</v>
      </c>
      <c r="E19">
        <v>1</v>
      </c>
      <c r="F19" s="2">
        <v>43420.734872685185</v>
      </c>
      <c r="G19" s="3">
        <v>42948</v>
      </c>
      <c r="H19" s="3">
        <v>42978</v>
      </c>
      <c r="I19" s="1" t="s">
        <v>70</v>
      </c>
      <c r="J19">
        <v>1234</v>
      </c>
      <c r="K19">
        <v>1231234455</v>
      </c>
      <c r="L19" s="1" t="s">
        <v>151</v>
      </c>
      <c r="N19" s="1" t="s">
        <v>71</v>
      </c>
      <c r="O19" s="1" t="s">
        <v>84</v>
      </c>
      <c r="P19" s="1" t="s">
        <v>84</v>
      </c>
      <c r="Q19" s="1" t="s">
        <v>84</v>
      </c>
      <c r="R19" s="1"/>
      <c r="S19" t="s">
        <v>84</v>
      </c>
      <c r="U19" s="1" t="s">
        <v>84</v>
      </c>
      <c r="V19" s="1" t="s">
        <v>84</v>
      </c>
      <c r="W19" s="1" t="s">
        <v>84</v>
      </c>
      <c r="X19" s="1" t="s">
        <v>72</v>
      </c>
      <c r="Y19" s="1" t="s">
        <v>159</v>
      </c>
      <c r="Z19" s="1" t="s">
        <v>170</v>
      </c>
      <c r="AA19" s="1" t="s">
        <v>74</v>
      </c>
      <c r="AB19">
        <v>4</v>
      </c>
      <c r="AC19" s="1" t="s">
        <v>77</v>
      </c>
      <c r="AD19">
        <v>403</v>
      </c>
      <c r="AE19" s="1" t="s">
        <v>82</v>
      </c>
      <c r="AF19" t="s">
        <v>129</v>
      </c>
      <c r="AG19" s="1" t="s">
        <v>133</v>
      </c>
      <c r="AH19">
        <v>0</v>
      </c>
      <c r="AI19">
        <v>0</v>
      </c>
      <c r="AJ19">
        <v>501</v>
      </c>
      <c r="AK19">
        <v>0</v>
      </c>
      <c r="AL19">
        <v>2199.46</v>
      </c>
      <c r="AM19">
        <v>0</v>
      </c>
      <c r="AN19">
        <v>2199.46</v>
      </c>
      <c r="AO19">
        <v>0</v>
      </c>
      <c r="AP19" s="1" t="s">
        <v>72</v>
      </c>
      <c r="AQ19">
        <v>1</v>
      </c>
      <c r="AR19" s="1" t="s">
        <v>253</v>
      </c>
      <c r="AS19" t="s">
        <v>209</v>
      </c>
      <c r="AT19" t="s">
        <v>254</v>
      </c>
      <c r="AU19" s="1" t="s">
        <v>87</v>
      </c>
      <c r="AV19" s="3">
        <v>42978</v>
      </c>
      <c r="AW19" s="3">
        <v>42978</v>
      </c>
      <c r="AX19" s="3">
        <v>42978</v>
      </c>
      <c r="AY19" s="1" t="s">
        <v>85</v>
      </c>
      <c r="AZ19" s="1" t="s">
        <v>209</v>
      </c>
      <c r="BA19">
        <v>31734</v>
      </c>
      <c r="BB19">
        <v>8</v>
      </c>
      <c r="BC19">
        <v>59227.23</v>
      </c>
      <c r="BD19" s="1"/>
      <c r="BF19" s="1"/>
      <c r="BG19" s="1"/>
      <c r="BJ19" s="1"/>
      <c r="BK19" s="1"/>
      <c r="BL19" s="1"/>
      <c r="BO19" s="1"/>
      <c r="BP19" s="1"/>
      <c r="BQ19">
        <v>20</v>
      </c>
      <c r="BR19">
        <v>59227.23</v>
      </c>
      <c r="BS19">
        <v>59227.23</v>
      </c>
    </row>
    <row r="20" spans="1:71" x14ac:dyDescent="0.35">
      <c r="A20" s="1" t="s">
        <v>67</v>
      </c>
      <c r="B20" s="1" t="s">
        <v>68</v>
      </c>
      <c r="C20" s="1" t="s">
        <v>69</v>
      </c>
      <c r="D20">
        <v>1</v>
      </c>
      <c r="E20">
        <v>1</v>
      </c>
      <c r="F20" s="2">
        <v>43420.734872685185</v>
      </c>
      <c r="G20" s="3">
        <v>42948</v>
      </c>
      <c r="H20" s="3">
        <v>42978</v>
      </c>
      <c r="I20" s="1" t="s">
        <v>70</v>
      </c>
      <c r="J20">
        <v>1234</v>
      </c>
      <c r="K20">
        <v>1231234455</v>
      </c>
      <c r="L20" s="1" t="s">
        <v>151</v>
      </c>
      <c r="N20" s="1" t="s">
        <v>71</v>
      </c>
      <c r="O20" s="1" t="s">
        <v>84</v>
      </c>
      <c r="P20" s="1" t="s">
        <v>84</v>
      </c>
      <c r="Q20" s="1" t="s">
        <v>84</v>
      </c>
      <c r="R20" s="1"/>
      <c r="S20" t="s">
        <v>84</v>
      </c>
      <c r="U20" s="1" t="s">
        <v>84</v>
      </c>
      <c r="V20" s="1" t="s">
        <v>84</v>
      </c>
      <c r="W20" s="1" t="s">
        <v>84</v>
      </c>
      <c r="X20" s="1" t="s">
        <v>72</v>
      </c>
      <c r="Y20" s="1" t="s">
        <v>160</v>
      </c>
      <c r="Z20" s="1" t="s">
        <v>171</v>
      </c>
      <c r="AA20" s="1" t="s">
        <v>74</v>
      </c>
      <c r="AB20">
        <v>4</v>
      </c>
      <c r="AC20" s="1" t="s">
        <v>77</v>
      </c>
      <c r="AD20">
        <v>403</v>
      </c>
      <c r="AE20" s="1" t="s">
        <v>82</v>
      </c>
      <c r="AF20" t="s">
        <v>181</v>
      </c>
      <c r="AG20" s="1" t="s">
        <v>187</v>
      </c>
      <c r="AH20">
        <v>0</v>
      </c>
      <c r="AI20">
        <v>0</v>
      </c>
      <c r="AJ20">
        <v>0</v>
      </c>
      <c r="AK20">
        <v>0</v>
      </c>
      <c r="AL20">
        <v>3487.8</v>
      </c>
      <c r="AM20">
        <v>0</v>
      </c>
      <c r="AN20">
        <v>3487.8</v>
      </c>
      <c r="AO20">
        <v>0</v>
      </c>
      <c r="AP20" s="1" t="s">
        <v>72</v>
      </c>
      <c r="AQ20">
        <v>1</v>
      </c>
      <c r="AR20" s="1" t="s">
        <v>253</v>
      </c>
      <c r="AS20" t="s">
        <v>209</v>
      </c>
      <c r="AT20" t="s">
        <v>254</v>
      </c>
      <c r="AU20" s="1" t="s">
        <v>87</v>
      </c>
      <c r="AV20" s="3">
        <v>42978</v>
      </c>
      <c r="AW20" s="3">
        <v>42978</v>
      </c>
      <c r="AX20" s="3">
        <v>42978</v>
      </c>
      <c r="AY20" s="1" t="s">
        <v>85</v>
      </c>
      <c r="AZ20" s="1" t="s">
        <v>209</v>
      </c>
      <c r="BA20">
        <v>31734</v>
      </c>
      <c r="BB20">
        <v>8</v>
      </c>
      <c r="BC20">
        <v>59227.23</v>
      </c>
      <c r="BD20" s="1"/>
      <c r="BF20" s="1"/>
      <c r="BG20" s="1"/>
      <c r="BJ20" s="1"/>
      <c r="BK20" s="1"/>
      <c r="BL20" s="1"/>
      <c r="BO20" s="1"/>
      <c r="BP20" s="1"/>
      <c r="BQ20">
        <v>20</v>
      </c>
      <c r="BR20">
        <v>59227.23</v>
      </c>
      <c r="BS20">
        <v>59227.23</v>
      </c>
    </row>
    <row r="21" spans="1:71" x14ac:dyDescent="0.35">
      <c r="A21" s="1" t="s">
        <v>67</v>
      </c>
      <c r="B21" s="1" t="s">
        <v>68</v>
      </c>
      <c r="C21" s="1" t="s">
        <v>69</v>
      </c>
      <c r="D21">
        <v>1</v>
      </c>
      <c r="E21">
        <v>1</v>
      </c>
      <c r="F21" s="2">
        <v>43420.734872685185</v>
      </c>
      <c r="G21" s="3">
        <v>42948</v>
      </c>
      <c r="H21" s="3">
        <v>42978</v>
      </c>
      <c r="I21" s="1" t="s">
        <v>70</v>
      </c>
      <c r="J21">
        <v>1234</v>
      </c>
      <c r="K21">
        <v>1231234455</v>
      </c>
      <c r="L21" s="1" t="s">
        <v>151</v>
      </c>
      <c r="N21" s="1" t="s">
        <v>71</v>
      </c>
      <c r="O21" s="1" t="s">
        <v>84</v>
      </c>
      <c r="P21" s="1" t="s">
        <v>84</v>
      </c>
      <c r="Q21" s="1" t="s">
        <v>84</v>
      </c>
      <c r="R21" s="1"/>
      <c r="S21" t="s">
        <v>84</v>
      </c>
      <c r="U21" s="1" t="s">
        <v>84</v>
      </c>
      <c r="V21" s="1" t="s">
        <v>84</v>
      </c>
      <c r="W21" s="1" t="s">
        <v>84</v>
      </c>
      <c r="X21" s="1" t="s">
        <v>72</v>
      </c>
      <c r="Y21" s="1" t="s">
        <v>199</v>
      </c>
      <c r="Z21" s="1" t="s">
        <v>202</v>
      </c>
      <c r="AA21" s="1" t="s">
        <v>74</v>
      </c>
      <c r="AB21">
        <v>4</v>
      </c>
      <c r="AC21" s="1" t="s">
        <v>77</v>
      </c>
      <c r="AD21">
        <v>403</v>
      </c>
      <c r="AE21" s="1" t="s">
        <v>82</v>
      </c>
      <c r="AF21" t="s">
        <v>206</v>
      </c>
      <c r="AG21" s="1" t="s">
        <v>208</v>
      </c>
      <c r="AH21">
        <v>0</v>
      </c>
      <c r="AI21">
        <v>0</v>
      </c>
      <c r="AJ21">
        <v>1200</v>
      </c>
      <c r="AK21">
        <v>0</v>
      </c>
      <c r="AL21">
        <v>7200</v>
      </c>
      <c r="AM21">
        <v>0</v>
      </c>
      <c r="AN21">
        <v>7200</v>
      </c>
      <c r="AO21">
        <v>0</v>
      </c>
      <c r="AP21" s="1" t="s">
        <v>72</v>
      </c>
      <c r="AQ21">
        <v>1</v>
      </c>
      <c r="AR21" s="1" t="s">
        <v>253</v>
      </c>
      <c r="AS21" t="s">
        <v>209</v>
      </c>
      <c r="AT21" t="s">
        <v>254</v>
      </c>
      <c r="AU21" s="1" t="s">
        <v>87</v>
      </c>
      <c r="AV21" s="3">
        <v>42978</v>
      </c>
      <c r="AW21" s="3">
        <v>42978</v>
      </c>
      <c r="AX21" s="3">
        <v>42978</v>
      </c>
      <c r="AY21" s="1" t="s">
        <v>85</v>
      </c>
      <c r="AZ21" s="1" t="s">
        <v>209</v>
      </c>
      <c r="BA21">
        <v>31734</v>
      </c>
      <c r="BB21">
        <v>8</v>
      </c>
      <c r="BC21">
        <v>59227.23</v>
      </c>
      <c r="BD21" s="1"/>
      <c r="BF21" s="1"/>
      <c r="BG21" s="1"/>
      <c r="BJ21" s="1"/>
      <c r="BK21" s="1"/>
      <c r="BL21" s="1"/>
      <c r="BO21" s="1"/>
      <c r="BP21" s="1"/>
      <c r="BQ21">
        <v>20</v>
      </c>
      <c r="BR21">
        <v>59227.23</v>
      </c>
      <c r="BS21">
        <v>59227.23</v>
      </c>
    </row>
    <row r="22" spans="1:71" x14ac:dyDescent="0.35">
      <c r="A22" s="1" t="s">
        <v>67</v>
      </c>
      <c r="B22" s="1" t="s">
        <v>68</v>
      </c>
      <c r="C22" s="1" t="s">
        <v>69</v>
      </c>
      <c r="D22">
        <v>1</v>
      </c>
      <c r="E22">
        <v>1</v>
      </c>
      <c r="F22" s="2">
        <v>43420.734872685185</v>
      </c>
      <c r="G22" s="3">
        <v>42948</v>
      </c>
      <c r="H22" s="3">
        <v>42978</v>
      </c>
      <c r="I22" s="1" t="s">
        <v>70</v>
      </c>
      <c r="J22">
        <v>1234</v>
      </c>
      <c r="K22">
        <v>1231234455</v>
      </c>
      <c r="L22" s="1" t="s">
        <v>151</v>
      </c>
      <c r="N22" s="1" t="s">
        <v>71</v>
      </c>
      <c r="O22" s="1" t="s">
        <v>84</v>
      </c>
      <c r="P22" s="1" t="s">
        <v>84</v>
      </c>
      <c r="Q22" s="1" t="s">
        <v>84</v>
      </c>
      <c r="R22" s="1"/>
      <c r="S22" t="s">
        <v>84</v>
      </c>
      <c r="U22" s="1" t="s">
        <v>84</v>
      </c>
      <c r="V22" s="1" t="s">
        <v>84</v>
      </c>
      <c r="W22" s="1" t="s">
        <v>84</v>
      </c>
      <c r="X22" s="1" t="s">
        <v>72</v>
      </c>
      <c r="Y22" s="1" t="s">
        <v>140</v>
      </c>
      <c r="Z22" s="1" t="s">
        <v>172</v>
      </c>
      <c r="AA22" s="1" t="s">
        <v>74</v>
      </c>
      <c r="AB22">
        <v>4</v>
      </c>
      <c r="AC22" s="1" t="s">
        <v>77</v>
      </c>
      <c r="AD22">
        <v>405</v>
      </c>
      <c r="AE22" s="1" t="s">
        <v>142</v>
      </c>
      <c r="AF22">
        <v>1</v>
      </c>
      <c r="AG22" s="1" t="s">
        <v>134</v>
      </c>
      <c r="AH22">
        <v>0</v>
      </c>
      <c r="AI22">
        <v>0</v>
      </c>
      <c r="AJ22">
        <v>11200</v>
      </c>
      <c r="AK22">
        <v>0</v>
      </c>
      <c r="AL22">
        <v>75460</v>
      </c>
      <c r="AM22">
        <v>0</v>
      </c>
      <c r="AN22">
        <v>75460</v>
      </c>
      <c r="AO22">
        <v>0</v>
      </c>
      <c r="AP22" s="1" t="s">
        <v>72</v>
      </c>
      <c r="AQ22">
        <v>1</v>
      </c>
      <c r="AR22" s="1" t="s">
        <v>253</v>
      </c>
      <c r="AS22" t="s">
        <v>209</v>
      </c>
      <c r="AT22" t="s">
        <v>254</v>
      </c>
      <c r="AU22" s="1" t="s">
        <v>87</v>
      </c>
      <c r="AV22" s="3">
        <v>42978</v>
      </c>
      <c r="AW22" s="3">
        <v>42978</v>
      </c>
      <c r="AX22" s="3">
        <v>42978</v>
      </c>
      <c r="AY22" s="1" t="s">
        <v>85</v>
      </c>
      <c r="AZ22" s="1" t="s">
        <v>209</v>
      </c>
      <c r="BA22">
        <v>31734</v>
      </c>
      <c r="BB22">
        <v>8</v>
      </c>
      <c r="BC22">
        <v>59227.23</v>
      </c>
      <c r="BD22" s="1"/>
      <c r="BF22" s="1"/>
      <c r="BG22" s="1"/>
      <c r="BJ22" s="1"/>
      <c r="BK22" s="1"/>
      <c r="BL22" s="1"/>
      <c r="BO22" s="1"/>
      <c r="BP22" s="1"/>
      <c r="BQ22">
        <v>20</v>
      </c>
      <c r="BR22">
        <v>59227.23</v>
      </c>
      <c r="BS22">
        <v>59227.23</v>
      </c>
    </row>
    <row r="23" spans="1:71" x14ac:dyDescent="0.35">
      <c r="A23" s="1" t="s">
        <v>67</v>
      </c>
      <c r="B23" s="1" t="s">
        <v>68</v>
      </c>
      <c r="C23" s="1" t="s">
        <v>69</v>
      </c>
      <c r="D23">
        <v>1</v>
      </c>
      <c r="E23">
        <v>1</v>
      </c>
      <c r="F23" s="2">
        <v>43420.734872685185</v>
      </c>
      <c r="G23" s="3">
        <v>42948</v>
      </c>
      <c r="H23" s="3">
        <v>42978</v>
      </c>
      <c r="I23" s="1" t="s">
        <v>70</v>
      </c>
      <c r="J23">
        <v>1234</v>
      </c>
      <c r="K23">
        <v>1231234455</v>
      </c>
      <c r="L23" s="1" t="s">
        <v>151</v>
      </c>
      <c r="N23" s="1" t="s">
        <v>71</v>
      </c>
      <c r="O23" s="1" t="s">
        <v>84</v>
      </c>
      <c r="P23" s="1" t="s">
        <v>84</v>
      </c>
      <c r="Q23" s="1" t="s">
        <v>84</v>
      </c>
      <c r="R23" s="1"/>
      <c r="S23" t="s">
        <v>84</v>
      </c>
      <c r="U23" s="1" t="s">
        <v>84</v>
      </c>
      <c r="V23" s="1" t="s">
        <v>84</v>
      </c>
      <c r="W23" s="1" t="s">
        <v>84</v>
      </c>
      <c r="X23" s="1" t="s">
        <v>72</v>
      </c>
      <c r="Y23" s="1" t="s">
        <v>161</v>
      </c>
      <c r="Z23" s="1" t="s">
        <v>173</v>
      </c>
      <c r="AA23" s="1" t="s">
        <v>74</v>
      </c>
      <c r="AB23">
        <v>4</v>
      </c>
      <c r="AC23" s="1" t="s">
        <v>77</v>
      </c>
      <c r="AD23">
        <v>405</v>
      </c>
      <c r="AE23" s="1" t="s">
        <v>142</v>
      </c>
      <c r="AF23">
        <v>2</v>
      </c>
      <c r="AG23" s="1" t="s">
        <v>188</v>
      </c>
      <c r="AH23">
        <v>0</v>
      </c>
      <c r="AI23">
        <v>0</v>
      </c>
      <c r="AJ23">
        <v>1090</v>
      </c>
      <c r="AK23">
        <v>0</v>
      </c>
      <c r="AL23">
        <v>8240</v>
      </c>
      <c r="AM23">
        <v>0</v>
      </c>
      <c r="AN23">
        <v>8240</v>
      </c>
      <c r="AO23">
        <v>0</v>
      </c>
      <c r="AP23" s="1" t="s">
        <v>72</v>
      </c>
      <c r="AQ23">
        <v>1</v>
      </c>
      <c r="AR23" s="1" t="s">
        <v>253</v>
      </c>
      <c r="AS23" t="s">
        <v>209</v>
      </c>
      <c r="AT23" t="s">
        <v>254</v>
      </c>
      <c r="AU23" s="1" t="s">
        <v>87</v>
      </c>
      <c r="AV23" s="3">
        <v>42978</v>
      </c>
      <c r="AW23" s="3">
        <v>42978</v>
      </c>
      <c r="AX23" s="3">
        <v>42978</v>
      </c>
      <c r="AY23" s="1" t="s">
        <v>85</v>
      </c>
      <c r="AZ23" s="1" t="s">
        <v>209</v>
      </c>
      <c r="BA23">
        <v>31734</v>
      </c>
      <c r="BB23">
        <v>8</v>
      </c>
      <c r="BC23">
        <v>59227.23</v>
      </c>
      <c r="BD23" s="1"/>
      <c r="BF23" s="1"/>
      <c r="BG23" s="1"/>
      <c r="BJ23" s="1"/>
      <c r="BK23" s="1"/>
      <c r="BL23" s="1"/>
      <c r="BO23" s="1"/>
      <c r="BP23" s="1"/>
      <c r="BQ23">
        <v>20</v>
      </c>
      <c r="BR23">
        <v>59227.23</v>
      </c>
      <c r="BS23">
        <v>59227.23</v>
      </c>
    </row>
    <row r="24" spans="1:71" x14ac:dyDescent="0.35">
      <c r="A24" s="1" t="s">
        <v>67</v>
      </c>
      <c r="B24" s="1" t="s">
        <v>68</v>
      </c>
      <c r="C24" s="1" t="s">
        <v>69</v>
      </c>
      <c r="D24">
        <v>1</v>
      </c>
      <c r="E24">
        <v>1</v>
      </c>
      <c r="F24" s="2">
        <v>43420.734872685185</v>
      </c>
      <c r="G24" s="3">
        <v>42948</v>
      </c>
      <c r="H24" s="3">
        <v>42978</v>
      </c>
      <c r="I24" s="1" t="s">
        <v>70</v>
      </c>
      <c r="J24">
        <v>1234</v>
      </c>
      <c r="K24">
        <v>1231234455</v>
      </c>
      <c r="L24" s="1" t="s">
        <v>151</v>
      </c>
      <c r="N24" s="1" t="s">
        <v>71</v>
      </c>
      <c r="O24" s="1" t="s">
        <v>84</v>
      </c>
      <c r="P24" s="1" t="s">
        <v>84</v>
      </c>
      <c r="Q24" s="1" t="s">
        <v>84</v>
      </c>
      <c r="R24" s="1"/>
      <c r="S24" t="s">
        <v>84</v>
      </c>
      <c r="U24" s="1" t="s">
        <v>84</v>
      </c>
      <c r="V24" s="1" t="s">
        <v>84</v>
      </c>
      <c r="W24" s="1" t="s">
        <v>84</v>
      </c>
      <c r="X24" s="1" t="s">
        <v>72</v>
      </c>
      <c r="Y24" s="1" t="s">
        <v>162</v>
      </c>
      <c r="Z24" s="1" t="s">
        <v>174</v>
      </c>
      <c r="AA24" s="1" t="s">
        <v>74</v>
      </c>
      <c r="AB24">
        <v>4</v>
      </c>
      <c r="AC24" s="1" t="s">
        <v>77</v>
      </c>
      <c r="AD24">
        <v>406</v>
      </c>
      <c r="AE24" s="1" t="s">
        <v>143</v>
      </c>
      <c r="AF24" t="s">
        <v>129</v>
      </c>
      <c r="AG24" s="1" t="s">
        <v>189</v>
      </c>
      <c r="AH24">
        <v>0</v>
      </c>
      <c r="AI24">
        <v>0</v>
      </c>
      <c r="AJ24">
        <v>1059</v>
      </c>
      <c r="AK24">
        <v>0</v>
      </c>
      <c r="AL24">
        <v>8020</v>
      </c>
      <c r="AM24">
        <v>0</v>
      </c>
      <c r="AN24">
        <v>8020</v>
      </c>
      <c r="AO24">
        <v>0</v>
      </c>
      <c r="AP24" s="1" t="s">
        <v>72</v>
      </c>
      <c r="AQ24">
        <v>1</v>
      </c>
      <c r="AR24" s="1" t="s">
        <v>253</v>
      </c>
      <c r="AS24" t="s">
        <v>209</v>
      </c>
      <c r="AT24" t="s">
        <v>254</v>
      </c>
      <c r="AU24" s="1" t="s">
        <v>87</v>
      </c>
      <c r="AV24" s="3">
        <v>42978</v>
      </c>
      <c r="AW24" s="3">
        <v>42978</v>
      </c>
      <c r="AX24" s="3">
        <v>42978</v>
      </c>
      <c r="AY24" s="1" t="s">
        <v>85</v>
      </c>
      <c r="AZ24" s="1" t="s">
        <v>209</v>
      </c>
      <c r="BA24">
        <v>31734</v>
      </c>
      <c r="BB24">
        <v>8</v>
      </c>
      <c r="BC24">
        <v>59227.23</v>
      </c>
      <c r="BD24" s="1"/>
      <c r="BF24" s="1"/>
      <c r="BG24" s="1"/>
      <c r="BJ24" s="1"/>
      <c r="BK24" s="1"/>
      <c r="BL24" s="1"/>
      <c r="BO24" s="1"/>
      <c r="BP24" s="1"/>
      <c r="BQ24">
        <v>20</v>
      </c>
      <c r="BR24">
        <v>59227.23</v>
      </c>
      <c r="BS24">
        <v>59227.23</v>
      </c>
    </row>
    <row r="25" spans="1:71" x14ac:dyDescent="0.35">
      <c r="A25" s="1" t="s">
        <v>67</v>
      </c>
      <c r="B25" s="1" t="s">
        <v>68</v>
      </c>
      <c r="C25" s="1" t="s">
        <v>69</v>
      </c>
      <c r="D25">
        <v>1</v>
      </c>
      <c r="E25">
        <v>1</v>
      </c>
      <c r="F25" s="2">
        <v>43420.734872685185</v>
      </c>
      <c r="G25" s="3">
        <v>42948</v>
      </c>
      <c r="H25" s="3">
        <v>42978</v>
      </c>
      <c r="I25" s="1" t="s">
        <v>70</v>
      </c>
      <c r="J25">
        <v>1234</v>
      </c>
      <c r="K25">
        <v>1231234455</v>
      </c>
      <c r="L25" s="1" t="s">
        <v>151</v>
      </c>
      <c r="N25" s="1" t="s">
        <v>71</v>
      </c>
      <c r="O25" s="1" t="s">
        <v>84</v>
      </c>
      <c r="P25" s="1" t="s">
        <v>84</v>
      </c>
      <c r="Q25" s="1" t="s">
        <v>84</v>
      </c>
      <c r="R25" s="1"/>
      <c r="S25" t="s">
        <v>84</v>
      </c>
      <c r="U25" s="1" t="s">
        <v>84</v>
      </c>
      <c r="V25" s="1" t="s">
        <v>84</v>
      </c>
      <c r="W25" s="1" t="s">
        <v>84</v>
      </c>
      <c r="X25" s="1" t="s">
        <v>72</v>
      </c>
      <c r="Y25" s="1" t="s">
        <v>163</v>
      </c>
      <c r="Z25" s="1" t="s">
        <v>175</v>
      </c>
      <c r="AA25" s="1" t="s">
        <v>74</v>
      </c>
      <c r="AB25">
        <v>4</v>
      </c>
      <c r="AC25" s="1" t="s">
        <v>77</v>
      </c>
      <c r="AD25">
        <v>406</v>
      </c>
      <c r="AE25" s="1" t="s">
        <v>143</v>
      </c>
      <c r="AF25" t="s">
        <v>124</v>
      </c>
      <c r="AG25" s="1" t="s">
        <v>189</v>
      </c>
      <c r="AH25">
        <v>0</v>
      </c>
      <c r="AI25">
        <v>0</v>
      </c>
      <c r="AJ25">
        <v>121</v>
      </c>
      <c r="AK25">
        <v>0</v>
      </c>
      <c r="AL25">
        <v>820</v>
      </c>
      <c r="AM25">
        <v>0</v>
      </c>
      <c r="AN25">
        <v>820</v>
      </c>
      <c r="AO25">
        <v>0</v>
      </c>
      <c r="AP25" s="1" t="s">
        <v>72</v>
      </c>
      <c r="AQ25">
        <v>1</v>
      </c>
      <c r="AR25" s="1" t="s">
        <v>253</v>
      </c>
      <c r="AS25" t="s">
        <v>209</v>
      </c>
      <c r="AT25" t="s">
        <v>254</v>
      </c>
      <c r="AU25" s="1" t="s">
        <v>87</v>
      </c>
      <c r="AV25" s="3">
        <v>42978</v>
      </c>
      <c r="AW25" s="3">
        <v>42978</v>
      </c>
      <c r="AX25" s="3">
        <v>42978</v>
      </c>
      <c r="AY25" s="1" t="s">
        <v>85</v>
      </c>
      <c r="AZ25" s="1" t="s">
        <v>209</v>
      </c>
      <c r="BA25">
        <v>31734</v>
      </c>
      <c r="BB25">
        <v>8</v>
      </c>
      <c r="BC25">
        <v>59227.23</v>
      </c>
      <c r="BD25" s="1"/>
      <c r="BF25" s="1"/>
      <c r="BG25" s="1"/>
      <c r="BJ25" s="1"/>
      <c r="BK25" s="1"/>
      <c r="BL25" s="1"/>
      <c r="BO25" s="1"/>
      <c r="BP25" s="1"/>
      <c r="BQ25">
        <v>20</v>
      </c>
      <c r="BR25">
        <v>59227.23</v>
      </c>
      <c r="BS25">
        <v>59227.23</v>
      </c>
    </row>
    <row r="26" spans="1:71" x14ac:dyDescent="0.35">
      <c r="A26" s="1" t="s">
        <v>67</v>
      </c>
      <c r="B26" s="1" t="s">
        <v>68</v>
      </c>
      <c r="C26" s="1" t="s">
        <v>69</v>
      </c>
      <c r="D26">
        <v>1</v>
      </c>
      <c r="E26">
        <v>1</v>
      </c>
      <c r="F26" s="2">
        <v>43420.734872685185</v>
      </c>
      <c r="G26" s="3">
        <v>42948</v>
      </c>
      <c r="H26" s="3">
        <v>42978</v>
      </c>
      <c r="I26" s="1" t="s">
        <v>70</v>
      </c>
      <c r="J26">
        <v>1234</v>
      </c>
      <c r="K26">
        <v>1231234455</v>
      </c>
      <c r="L26" s="1" t="s">
        <v>151</v>
      </c>
      <c r="N26" s="1" t="s">
        <v>71</v>
      </c>
      <c r="O26" s="1" t="s">
        <v>84</v>
      </c>
      <c r="P26" s="1" t="s">
        <v>84</v>
      </c>
      <c r="Q26" s="1" t="s">
        <v>84</v>
      </c>
      <c r="R26" s="1"/>
      <c r="S26" t="s">
        <v>84</v>
      </c>
      <c r="U26" s="1" t="s">
        <v>84</v>
      </c>
      <c r="V26" s="1" t="s">
        <v>84</v>
      </c>
      <c r="W26" s="1" t="s">
        <v>84</v>
      </c>
      <c r="X26" s="1" t="s">
        <v>72</v>
      </c>
      <c r="Y26" s="1" t="s">
        <v>132</v>
      </c>
      <c r="Z26" s="1" t="s">
        <v>203</v>
      </c>
      <c r="AA26" s="1" t="s">
        <v>74</v>
      </c>
      <c r="AB26">
        <v>7</v>
      </c>
      <c r="AC26" s="1" t="s">
        <v>78</v>
      </c>
      <c r="AD26">
        <v>702</v>
      </c>
      <c r="AE26" s="1" t="s">
        <v>122</v>
      </c>
      <c r="AF26">
        <v>2</v>
      </c>
      <c r="AG26" s="1" t="s">
        <v>121</v>
      </c>
      <c r="AH26">
        <v>0</v>
      </c>
      <c r="AI26">
        <v>0</v>
      </c>
      <c r="AJ26">
        <v>0</v>
      </c>
      <c r="AK26">
        <v>25800</v>
      </c>
      <c r="AL26">
        <v>0</v>
      </c>
      <c r="AM26">
        <v>153500</v>
      </c>
      <c r="AN26">
        <v>0</v>
      </c>
      <c r="AO26">
        <v>153500</v>
      </c>
      <c r="AP26" s="1" t="s">
        <v>72</v>
      </c>
      <c r="AQ26">
        <v>1</v>
      </c>
      <c r="AR26" s="1" t="s">
        <v>253</v>
      </c>
      <c r="AS26" t="s">
        <v>209</v>
      </c>
      <c r="AT26" t="s">
        <v>254</v>
      </c>
      <c r="AU26" s="1" t="s">
        <v>87</v>
      </c>
      <c r="AV26" s="3">
        <v>42978</v>
      </c>
      <c r="AW26" s="3">
        <v>42978</v>
      </c>
      <c r="AX26" s="3">
        <v>42978</v>
      </c>
      <c r="AY26" s="1" t="s">
        <v>85</v>
      </c>
      <c r="AZ26" s="1" t="s">
        <v>209</v>
      </c>
      <c r="BA26">
        <v>31734</v>
      </c>
      <c r="BB26">
        <v>8</v>
      </c>
      <c r="BC26">
        <v>59227.23</v>
      </c>
      <c r="BD26" s="1"/>
      <c r="BF26" s="1"/>
      <c r="BG26" s="1"/>
      <c r="BJ26" s="1"/>
      <c r="BK26" s="1"/>
      <c r="BL26" s="1"/>
      <c r="BO26" s="1"/>
      <c r="BP26" s="1"/>
      <c r="BQ26">
        <v>20</v>
      </c>
      <c r="BR26">
        <v>59227.23</v>
      </c>
      <c r="BS26">
        <v>59227.23</v>
      </c>
    </row>
    <row r="27" spans="1:71" x14ac:dyDescent="0.35">
      <c r="A27" s="1" t="s">
        <v>67</v>
      </c>
      <c r="B27" s="1" t="s">
        <v>68</v>
      </c>
      <c r="C27" s="1" t="s">
        <v>69</v>
      </c>
      <c r="D27">
        <v>1</v>
      </c>
      <c r="E27">
        <v>1</v>
      </c>
      <c r="F27" s="2">
        <v>43420.734872685185</v>
      </c>
      <c r="G27" s="3">
        <v>42948</v>
      </c>
      <c r="H27" s="3">
        <v>42978</v>
      </c>
      <c r="I27" s="1" t="s">
        <v>70</v>
      </c>
      <c r="J27">
        <v>1234</v>
      </c>
      <c r="K27">
        <v>1231234455</v>
      </c>
      <c r="L27" s="1" t="s">
        <v>151</v>
      </c>
      <c r="N27" s="1" t="s">
        <v>71</v>
      </c>
      <c r="O27" s="1" t="s">
        <v>84</v>
      </c>
      <c r="P27" s="1" t="s">
        <v>84</v>
      </c>
      <c r="Q27" s="1" t="s">
        <v>84</v>
      </c>
      <c r="R27" s="1"/>
      <c r="S27" t="s">
        <v>84</v>
      </c>
      <c r="U27" s="1" t="s">
        <v>84</v>
      </c>
      <c r="V27" s="1" t="s">
        <v>84</v>
      </c>
      <c r="W27" s="1" t="s">
        <v>84</v>
      </c>
      <c r="X27" s="1" t="s">
        <v>72</v>
      </c>
      <c r="Y27" s="1" t="s">
        <v>112</v>
      </c>
      <c r="Z27" s="1" t="s">
        <v>115</v>
      </c>
      <c r="AA27" s="1" t="s">
        <v>74</v>
      </c>
      <c r="AB27">
        <v>7</v>
      </c>
      <c r="AC27" s="1" t="s">
        <v>78</v>
      </c>
      <c r="AD27">
        <v>731</v>
      </c>
      <c r="AE27" s="1" t="s">
        <v>117</v>
      </c>
      <c r="AF27">
        <v>2</v>
      </c>
      <c r="AG27" s="1" t="s">
        <v>121</v>
      </c>
      <c r="AH27">
        <v>0</v>
      </c>
      <c r="AI27">
        <v>0</v>
      </c>
      <c r="AJ27">
        <v>0</v>
      </c>
      <c r="AK27">
        <v>9700</v>
      </c>
      <c r="AL27">
        <v>0</v>
      </c>
      <c r="AM27">
        <v>48170</v>
      </c>
      <c r="AN27">
        <v>0</v>
      </c>
      <c r="AO27">
        <v>48170</v>
      </c>
      <c r="AP27" s="1" t="s">
        <v>72</v>
      </c>
      <c r="AQ27">
        <v>1</v>
      </c>
      <c r="AR27" s="1" t="s">
        <v>253</v>
      </c>
      <c r="AS27" t="s">
        <v>209</v>
      </c>
      <c r="AT27" t="s">
        <v>254</v>
      </c>
      <c r="AU27" s="1" t="s">
        <v>87</v>
      </c>
      <c r="AV27" s="3">
        <v>42978</v>
      </c>
      <c r="AW27" s="3">
        <v>42978</v>
      </c>
      <c r="AX27" s="3">
        <v>42978</v>
      </c>
      <c r="AY27" s="1" t="s">
        <v>85</v>
      </c>
      <c r="AZ27" s="1" t="s">
        <v>209</v>
      </c>
      <c r="BA27">
        <v>31734</v>
      </c>
      <c r="BB27">
        <v>8</v>
      </c>
      <c r="BC27">
        <v>59227.23</v>
      </c>
      <c r="BD27" s="1"/>
      <c r="BF27" s="1"/>
      <c r="BG27" s="1"/>
      <c r="BJ27" s="1"/>
      <c r="BK27" s="1"/>
      <c r="BL27" s="1"/>
      <c r="BO27" s="1"/>
      <c r="BP27" s="1"/>
      <c r="BQ27">
        <v>20</v>
      </c>
      <c r="BR27">
        <v>59227.23</v>
      </c>
      <c r="BS27">
        <v>59227.23</v>
      </c>
    </row>
    <row r="28" spans="1:71" x14ac:dyDescent="0.35">
      <c r="A28" s="1" t="s">
        <v>67</v>
      </c>
      <c r="B28" s="1" t="s">
        <v>68</v>
      </c>
      <c r="C28" s="1" t="s">
        <v>69</v>
      </c>
      <c r="D28">
        <v>1</v>
      </c>
      <c r="E28">
        <v>1</v>
      </c>
      <c r="F28" s="2">
        <v>43420.734872685185</v>
      </c>
      <c r="G28" s="3">
        <v>42948</v>
      </c>
      <c r="H28" s="3">
        <v>42978</v>
      </c>
      <c r="I28" s="1" t="s">
        <v>70</v>
      </c>
      <c r="J28">
        <v>1234</v>
      </c>
      <c r="K28">
        <v>1231234455</v>
      </c>
      <c r="L28" s="1" t="s">
        <v>151</v>
      </c>
      <c r="N28" s="1" t="s">
        <v>71</v>
      </c>
      <c r="O28" s="1" t="s">
        <v>84</v>
      </c>
      <c r="P28" s="1" t="s">
        <v>84</v>
      </c>
      <c r="Q28" s="1" t="s">
        <v>84</v>
      </c>
      <c r="R28" s="1"/>
      <c r="S28" t="s">
        <v>84</v>
      </c>
      <c r="U28" s="1" t="s">
        <v>84</v>
      </c>
      <c r="V28" s="1" t="s">
        <v>84</v>
      </c>
      <c r="W28" s="1" t="s">
        <v>84</v>
      </c>
      <c r="X28" s="1"/>
      <c r="Y28" s="1"/>
      <c r="Z28" s="1"/>
      <c r="AA28" s="1"/>
      <c r="AC28" s="1"/>
      <c r="AE28" s="1"/>
      <c r="AG28" s="1"/>
      <c r="AP28" s="1" t="s">
        <v>72</v>
      </c>
      <c r="AQ28">
        <v>1</v>
      </c>
      <c r="AR28" s="1" t="s">
        <v>253</v>
      </c>
      <c r="AS28" t="s">
        <v>209</v>
      </c>
      <c r="AT28" t="s">
        <v>254</v>
      </c>
      <c r="AU28" s="1" t="s">
        <v>87</v>
      </c>
      <c r="AV28" s="3">
        <v>42978</v>
      </c>
      <c r="AW28" s="3">
        <v>42978</v>
      </c>
      <c r="AX28" s="3">
        <v>42978</v>
      </c>
      <c r="AY28" s="1" t="s">
        <v>85</v>
      </c>
      <c r="AZ28" s="1" t="s">
        <v>209</v>
      </c>
      <c r="BA28">
        <v>31734</v>
      </c>
      <c r="BB28">
        <v>8</v>
      </c>
      <c r="BC28">
        <v>59227.23</v>
      </c>
      <c r="BD28" s="1" t="s">
        <v>72</v>
      </c>
      <c r="BE28">
        <v>1</v>
      </c>
      <c r="BF28" s="1" t="s">
        <v>253</v>
      </c>
      <c r="BG28" s="1" t="s">
        <v>197</v>
      </c>
      <c r="BH28">
        <v>31734</v>
      </c>
      <c r="BJ28" s="1"/>
      <c r="BK28" s="1" t="s">
        <v>209</v>
      </c>
      <c r="BL28" s="1" t="s">
        <v>86</v>
      </c>
      <c r="BM28">
        <v>0</v>
      </c>
      <c r="BO28" s="1"/>
      <c r="BP28" s="1"/>
      <c r="BQ28">
        <v>20</v>
      </c>
      <c r="BR28">
        <v>59227.23</v>
      </c>
      <c r="BS28">
        <v>59227.23</v>
      </c>
    </row>
    <row r="29" spans="1:71" x14ac:dyDescent="0.35">
      <c r="A29" s="1" t="s">
        <v>67</v>
      </c>
      <c r="B29" s="1" t="s">
        <v>68</v>
      </c>
      <c r="C29" s="1" t="s">
        <v>69</v>
      </c>
      <c r="D29">
        <v>1</v>
      </c>
      <c r="E29">
        <v>1</v>
      </c>
      <c r="F29" s="2">
        <v>43420.734872685185</v>
      </c>
      <c r="G29" s="3">
        <v>42948</v>
      </c>
      <c r="H29" s="3">
        <v>42978</v>
      </c>
      <c r="I29" s="1" t="s">
        <v>70</v>
      </c>
      <c r="J29">
        <v>1234</v>
      </c>
      <c r="K29">
        <v>1231234455</v>
      </c>
      <c r="L29" s="1" t="s">
        <v>151</v>
      </c>
      <c r="N29" s="1" t="s">
        <v>71</v>
      </c>
      <c r="O29" s="1" t="s">
        <v>84</v>
      </c>
      <c r="P29" s="1" t="s">
        <v>84</v>
      </c>
      <c r="Q29" s="1" t="s">
        <v>84</v>
      </c>
      <c r="R29" s="1"/>
      <c r="S29" t="s">
        <v>84</v>
      </c>
      <c r="U29" s="1" t="s">
        <v>84</v>
      </c>
      <c r="V29" s="1" t="s">
        <v>84</v>
      </c>
      <c r="W29" s="1" t="s">
        <v>84</v>
      </c>
      <c r="X29" s="1"/>
      <c r="Y29" s="1"/>
      <c r="Z29" s="1"/>
      <c r="AA29" s="1"/>
      <c r="AC29" s="1"/>
      <c r="AE29" s="1"/>
      <c r="AG29" s="1"/>
      <c r="AP29" s="1" t="s">
        <v>72</v>
      </c>
      <c r="AQ29">
        <v>1</v>
      </c>
      <c r="AR29" s="1" t="s">
        <v>253</v>
      </c>
      <c r="AS29" t="s">
        <v>209</v>
      </c>
      <c r="AT29" t="s">
        <v>254</v>
      </c>
      <c r="AU29" s="1" t="s">
        <v>87</v>
      </c>
      <c r="AV29" s="3">
        <v>42978</v>
      </c>
      <c r="AW29" s="3">
        <v>42978</v>
      </c>
      <c r="AX29" s="3">
        <v>42978</v>
      </c>
      <c r="AY29" s="1" t="s">
        <v>85</v>
      </c>
      <c r="AZ29" s="1" t="s">
        <v>209</v>
      </c>
      <c r="BA29">
        <v>31734</v>
      </c>
      <c r="BB29">
        <v>8</v>
      </c>
      <c r="BC29">
        <v>59227.23</v>
      </c>
      <c r="BD29" s="1" t="s">
        <v>72</v>
      </c>
      <c r="BE29">
        <v>2</v>
      </c>
      <c r="BF29" s="1" t="s">
        <v>253</v>
      </c>
      <c r="BG29" s="1" t="s">
        <v>86</v>
      </c>
      <c r="BH29">
        <v>0</v>
      </c>
      <c r="BJ29" s="1"/>
      <c r="BK29" s="1"/>
      <c r="BL29" s="1" t="s">
        <v>132</v>
      </c>
      <c r="BM29">
        <v>25800</v>
      </c>
      <c r="BO29" s="1"/>
      <c r="BP29" s="1" t="s">
        <v>209</v>
      </c>
      <c r="BQ29">
        <v>20</v>
      </c>
      <c r="BR29">
        <v>59227.23</v>
      </c>
      <c r="BS29">
        <v>59227.23</v>
      </c>
    </row>
    <row r="30" spans="1:71" x14ac:dyDescent="0.35">
      <c r="A30" s="1" t="s">
        <v>67</v>
      </c>
      <c r="B30" s="1" t="s">
        <v>68</v>
      </c>
      <c r="C30" s="1" t="s">
        <v>69</v>
      </c>
      <c r="D30">
        <v>1</v>
      </c>
      <c r="E30">
        <v>1</v>
      </c>
      <c r="F30" s="2">
        <v>43420.734872685185</v>
      </c>
      <c r="G30" s="3">
        <v>42948</v>
      </c>
      <c r="H30" s="3">
        <v>42978</v>
      </c>
      <c r="I30" s="1" t="s">
        <v>70</v>
      </c>
      <c r="J30">
        <v>1234</v>
      </c>
      <c r="K30">
        <v>1231234455</v>
      </c>
      <c r="L30" s="1" t="s">
        <v>151</v>
      </c>
      <c r="N30" s="1" t="s">
        <v>71</v>
      </c>
      <c r="O30" s="1" t="s">
        <v>84</v>
      </c>
      <c r="P30" s="1" t="s">
        <v>84</v>
      </c>
      <c r="Q30" s="1" t="s">
        <v>84</v>
      </c>
      <c r="R30" s="1"/>
      <c r="S30" t="s">
        <v>84</v>
      </c>
      <c r="U30" s="1" t="s">
        <v>84</v>
      </c>
      <c r="V30" s="1" t="s">
        <v>84</v>
      </c>
      <c r="W30" s="1" t="s">
        <v>84</v>
      </c>
      <c r="X30" s="1"/>
      <c r="Y30" s="1"/>
      <c r="Z30" s="1"/>
      <c r="AA30" s="1"/>
      <c r="AC30" s="1"/>
      <c r="AE30" s="1"/>
      <c r="AG30" s="1"/>
      <c r="AP30" s="1" t="s">
        <v>72</v>
      </c>
      <c r="AQ30">
        <v>1</v>
      </c>
      <c r="AR30" s="1" t="s">
        <v>253</v>
      </c>
      <c r="AS30" t="s">
        <v>209</v>
      </c>
      <c r="AT30" t="s">
        <v>254</v>
      </c>
      <c r="AU30" s="1" t="s">
        <v>87</v>
      </c>
      <c r="AV30" s="3">
        <v>42978</v>
      </c>
      <c r="AW30" s="3">
        <v>42978</v>
      </c>
      <c r="AX30" s="3">
        <v>42978</v>
      </c>
      <c r="AY30" s="1" t="s">
        <v>85</v>
      </c>
      <c r="AZ30" s="1" t="s">
        <v>209</v>
      </c>
      <c r="BA30">
        <v>31734</v>
      </c>
      <c r="BB30">
        <v>8</v>
      </c>
      <c r="BC30">
        <v>59227.23</v>
      </c>
      <c r="BD30" s="1" t="s">
        <v>72</v>
      </c>
      <c r="BE30">
        <v>3</v>
      </c>
      <c r="BF30" s="1" t="s">
        <v>253</v>
      </c>
      <c r="BG30" s="1" t="s">
        <v>86</v>
      </c>
      <c r="BH30">
        <v>0</v>
      </c>
      <c r="BJ30" s="1"/>
      <c r="BK30" s="1"/>
      <c r="BL30" s="1" t="s">
        <v>110</v>
      </c>
      <c r="BM30">
        <v>5934</v>
      </c>
      <c r="BO30" s="1"/>
      <c r="BP30" s="1" t="s">
        <v>209</v>
      </c>
      <c r="BQ30">
        <v>20</v>
      </c>
      <c r="BR30">
        <v>59227.23</v>
      </c>
      <c r="BS30">
        <v>59227.23</v>
      </c>
    </row>
    <row r="31" spans="1:71" x14ac:dyDescent="0.35">
      <c r="A31" s="1" t="s">
        <v>67</v>
      </c>
      <c r="B31" s="1" t="s">
        <v>68</v>
      </c>
      <c r="C31" s="1" t="s">
        <v>69</v>
      </c>
      <c r="D31">
        <v>1</v>
      </c>
      <c r="E31">
        <v>1</v>
      </c>
      <c r="F31" s="2">
        <v>43420.734872685185</v>
      </c>
      <c r="G31" s="3">
        <v>42948</v>
      </c>
      <c r="H31" s="3">
        <v>42978</v>
      </c>
      <c r="I31" s="1" t="s">
        <v>70</v>
      </c>
      <c r="J31">
        <v>1234</v>
      </c>
      <c r="K31">
        <v>1231234455</v>
      </c>
      <c r="L31" s="1" t="s">
        <v>151</v>
      </c>
      <c r="N31" s="1" t="s">
        <v>71</v>
      </c>
      <c r="O31" s="1" t="s">
        <v>84</v>
      </c>
      <c r="P31" s="1" t="s">
        <v>84</v>
      </c>
      <c r="Q31" s="1" t="s">
        <v>84</v>
      </c>
      <c r="R31" s="1"/>
      <c r="S31" t="s">
        <v>84</v>
      </c>
      <c r="U31" s="1" t="s">
        <v>84</v>
      </c>
      <c r="V31" s="1" t="s">
        <v>84</v>
      </c>
      <c r="W31" s="1" t="s">
        <v>84</v>
      </c>
      <c r="X31" s="1"/>
      <c r="Y31" s="1"/>
      <c r="Z31" s="1"/>
      <c r="AA31" s="1"/>
      <c r="AC31" s="1"/>
      <c r="AE31" s="1"/>
      <c r="AG31" s="1"/>
      <c r="AP31" s="1" t="s">
        <v>72</v>
      </c>
      <c r="AQ31">
        <v>1</v>
      </c>
      <c r="AR31" s="1" t="s">
        <v>253</v>
      </c>
      <c r="AS31" t="s">
        <v>209</v>
      </c>
      <c r="AT31" t="s">
        <v>254</v>
      </c>
      <c r="AU31" s="1" t="s">
        <v>87</v>
      </c>
      <c r="AV31" s="3">
        <v>42978</v>
      </c>
      <c r="AW31" s="3">
        <v>42978</v>
      </c>
      <c r="AX31" s="3">
        <v>42978</v>
      </c>
      <c r="AY31" s="1" t="s">
        <v>85</v>
      </c>
      <c r="AZ31" s="1" t="s">
        <v>209</v>
      </c>
      <c r="BA31">
        <v>31734</v>
      </c>
      <c r="BB31">
        <v>8</v>
      </c>
      <c r="BC31">
        <v>59227.23</v>
      </c>
      <c r="BD31" s="1" t="s">
        <v>72</v>
      </c>
      <c r="BE31">
        <v>4</v>
      </c>
      <c r="BF31" s="1" t="s">
        <v>255</v>
      </c>
      <c r="BG31" s="1" t="s">
        <v>210</v>
      </c>
      <c r="BH31">
        <v>11931</v>
      </c>
      <c r="BJ31" s="1"/>
      <c r="BK31" s="1" t="s">
        <v>214</v>
      </c>
      <c r="BL31" s="1" t="s">
        <v>86</v>
      </c>
      <c r="BM31">
        <v>0</v>
      </c>
      <c r="BO31" s="1"/>
      <c r="BP31" s="1"/>
      <c r="BQ31">
        <v>20</v>
      </c>
      <c r="BR31">
        <v>59227.23</v>
      </c>
      <c r="BS31">
        <v>59227.23</v>
      </c>
    </row>
    <row r="32" spans="1:71" x14ac:dyDescent="0.35">
      <c r="A32" s="1" t="s">
        <v>67</v>
      </c>
      <c r="B32" s="1" t="s">
        <v>68</v>
      </c>
      <c r="C32" s="1" t="s">
        <v>69</v>
      </c>
      <c r="D32">
        <v>1</v>
      </c>
      <c r="E32">
        <v>1</v>
      </c>
      <c r="F32" s="2">
        <v>43420.734872685185</v>
      </c>
      <c r="G32" s="3">
        <v>42948</v>
      </c>
      <c r="H32" s="3">
        <v>42978</v>
      </c>
      <c r="I32" s="1" t="s">
        <v>70</v>
      </c>
      <c r="J32">
        <v>1234</v>
      </c>
      <c r="K32">
        <v>1231234455</v>
      </c>
      <c r="L32" s="1" t="s">
        <v>151</v>
      </c>
      <c r="N32" s="1" t="s">
        <v>71</v>
      </c>
      <c r="O32" s="1" t="s">
        <v>84</v>
      </c>
      <c r="P32" s="1" t="s">
        <v>84</v>
      </c>
      <c r="Q32" s="1" t="s">
        <v>84</v>
      </c>
      <c r="R32" s="1"/>
      <c r="S32" t="s">
        <v>84</v>
      </c>
      <c r="U32" s="1" t="s">
        <v>84</v>
      </c>
      <c r="V32" s="1" t="s">
        <v>84</v>
      </c>
      <c r="W32" s="1" t="s">
        <v>84</v>
      </c>
      <c r="X32" s="1"/>
      <c r="Y32" s="1"/>
      <c r="Z32" s="1"/>
      <c r="AA32" s="1"/>
      <c r="AC32" s="1"/>
      <c r="AE32" s="1"/>
      <c r="AG32" s="1"/>
      <c r="AP32" s="1" t="s">
        <v>72</v>
      </c>
      <c r="AQ32">
        <v>1</v>
      </c>
      <c r="AR32" s="1" t="s">
        <v>253</v>
      </c>
      <c r="AS32" t="s">
        <v>209</v>
      </c>
      <c r="AT32" t="s">
        <v>254</v>
      </c>
      <c r="AU32" s="1" t="s">
        <v>87</v>
      </c>
      <c r="AV32" s="3">
        <v>42978</v>
      </c>
      <c r="AW32" s="3">
        <v>42978</v>
      </c>
      <c r="AX32" s="3">
        <v>42978</v>
      </c>
      <c r="AY32" s="1" t="s">
        <v>85</v>
      </c>
      <c r="AZ32" s="1" t="s">
        <v>209</v>
      </c>
      <c r="BA32">
        <v>31734</v>
      </c>
      <c r="BB32">
        <v>8</v>
      </c>
      <c r="BC32">
        <v>59227.23</v>
      </c>
      <c r="BD32" s="1" t="s">
        <v>72</v>
      </c>
      <c r="BE32">
        <v>5</v>
      </c>
      <c r="BF32" s="1" t="s">
        <v>255</v>
      </c>
      <c r="BG32" s="1" t="s">
        <v>86</v>
      </c>
      <c r="BH32">
        <v>0</v>
      </c>
      <c r="BJ32" s="1"/>
      <c r="BK32" s="1"/>
      <c r="BL32" s="1" t="s">
        <v>112</v>
      </c>
      <c r="BM32">
        <v>9700</v>
      </c>
      <c r="BO32" s="1"/>
      <c r="BP32" s="1" t="s">
        <v>214</v>
      </c>
      <c r="BQ32">
        <v>20</v>
      </c>
      <c r="BR32">
        <v>59227.23</v>
      </c>
      <c r="BS32">
        <v>59227.23</v>
      </c>
    </row>
    <row r="33" spans="1:71" x14ac:dyDescent="0.35">
      <c r="A33" s="1" t="s">
        <v>67</v>
      </c>
      <c r="B33" s="1" t="s">
        <v>68</v>
      </c>
      <c r="C33" s="1" t="s">
        <v>69</v>
      </c>
      <c r="D33">
        <v>1</v>
      </c>
      <c r="E33">
        <v>1</v>
      </c>
      <c r="F33" s="2">
        <v>43420.734872685185</v>
      </c>
      <c r="G33" s="3">
        <v>42948</v>
      </c>
      <c r="H33" s="3">
        <v>42978</v>
      </c>
      <c r="I33" s="1" t="s">
        <v>70</v>
      </c>
      <c r="J33">
        <v>1234</v>
      </c>
      <c r="K33">
        <v>1231234455</v>
      </c>
      <c r="L33" s="1" t="s">
        <v>151</v>
      </c>
      <c r="N33" s="1" t="s">
        <v>71</v>
      </c>
      <c r="O33" s="1" t="s">
        <v>84</v>
      </c>
      <c r="P33" s="1" t="s">
        <v>84</v>
      </c>
      <c r="Q33" s="1" t="s">
        <v>84</v>
      </c>
      <c r="R33" s="1"/>
      <c r="S33" t="s">
        <v>84</v>
      </c>
      <c r="U33" s="1" t="s">
        <v>84</v>
      </c>
      <c r="V33" s="1" t="s">
        <v>84</v>
      </c>
      <c r="W33" s="1" t="s">
        <v>84</v>
      </c>
      <c r="X33" s="1"/>
      <c r="Y33" s="1"/>
      <c r="Z33" s="1"/>
      <c r="AA33" s="1"/>
      <c r="AC33" s="1"/>
      <c r="AE33" s="1"/>
      <c r="AG33" s="1"/>
      <c r="AP33" s="1" t="s">
        <v>72</v>
      </c>
      <c r="AQ33">
        <v>1</v>
      </c>
      <c r="AR33" s="1" t="s">
        <v>253</v>
      </c>
      <c r="AS33" t="s">
        <v>209</v>
      </c>
      <c r="AT33" t="s">
        <v>254</v>
      </c>
      <c r="AU33" s="1" t="s">
        <v>87</v>
      </c>
      <c r="AV33" s="3">
        <v>42978</v>
      </c>
      <c r="AW33" s="3">
        <v>42978</v>
      </c>
      <c r="AX33" s="3">
        <v>42978</v>
      </c>
      <c r="AY33" s="1" t="s">
        <v>85</v>
      </c>
      <c r="AZ33" s="1" t="s">
        <v>209</v>
      </c>
      <c r="BA33">
        <v>31734</v>
      </c>
      <c r="BB33">
        <v>8</v>
      </c>
      <c r="BC33">
        <v>59227.23</v>
      </c>
      <c r="BD33" s="1" t="s">
        <v>72</v>
      </c>
      <c r="BE33">
        <v>6</v>
      </c>
      <c r="BF33" s="1" t="s">
        <v>255</v>
      </c>
      <c r="BG33" s="1" t="s">
        <v>86</v>
      </c>
      <c r="BH33">
        <v>0</v>
      </c>
      <c r="BJ33" s="1"/>
      <c r="BK33" s="1"/>
      <c r="BL33" s="1" t="s">
        <v>110</v>
      </c>
      <c r="BM33">
        <v>2231</v>
      </c>
      <c r="BO33" s="1"/>
      <c r="BP33" s="1" t="s">
        <v>214</v>
      </c>
      <c r="BQ33">
        <v>20</v>
      </c>
      <c r="BR33">
        <v>59227.23</v>
      </c>
      <c r="BS33">
        <v>59227.23</v>
      </c>
    </row>
    <row r="34" spans="1:71" x14ac:dyDescent="0.35">
      <c r="A34" s="1" t="s">
        <v>67</v>
      </c>
      <c r="B34" s="1" t="s">
        <v>68</v>
      </c>
      <c r="C34" s="1" t="s">
        <v>69</v>
      </c>
      <c r="D34">
        <v>1</v>
      </c>
      <c r="E34">
        <v>1</v>
      </c>
      <c r="F34" s="2">
        <v>43420.734872685185</v>
      </c>
      <c r="G34" s="3">
        <v>42948</v>
      </c>
      <c r="H34" s="3">
        <v>42978</v>
      </c>
      <c r="I34" s="1" t="s">
        <v>70</v>
      </c>
      <c r="J34">
        <v>1234</v>
      </c>
      <c r="K34">
        <v>1231234455</v>
      </c>
      <c r="L34" s="1" t="s">
        <v>151</v>
      </c>
      <c r="N34" s="1" t="s">
        <v>71</v>
      </c>
      <c r="O34" s="1" t="s">
        <v>84</v>
      </c>
      <c r="P34" s="1" t="s">
        <v>84</v>
      </c>
      <c r="Q34" s="1" t="s">
        <v>84</v>
      </c>
      <c r="R34" s="1"/>
      <c r="S34" t="s">
        <v>84</v>
      </c>
      <c r="U34" s="1" t="s">
        <v>84</v>
      </c>
      <c r="V34" s="1" t="s">
        <v>84</v>
      </c>
      <c r="W34" s="1" t="s">
        <v>84</v>
      </c>
      <c r="X34" s="1"/>
      <c r="Y34" s="1"/>
      <c r="Z34" s="1"/>
      <c r="AA34" s="1"/>
      <c r="AC34" s="1"/>
      <c r="AE34" s="1"/>
      <c r="AG34" s="1"/>
      <c r="AP34" s="1" t="s">
        <v>72</v>
      </c>
      <c r="AQ34">
        <v>1</v>
      </c>
      <c r="AR34" s="1" t="s">
        <v>253</v>
      </c>
      <c r="AS34" t="s">
        <v>209</v>
      </c>
      <c r="AT34" t="s">
        <v>254</v>
      </c>
      <c r="AU34" s="1" t="s">
        <v>87</v>
      </c>
      <c r="AV34" s="3">
        <v>42978</v>
      </c>
      <c r="AW34" s="3">
        <v>42978</v>
      </c>
      <c r="AX34" s="3">
        <v>42978</v>
      </c>
      <c r="AY34" s="1" t="s">
        <v>85</v>
      </c>
      <c r="AZ34" s="1" t="s">
        <v>209</v>
      </c>
      <c r="BA34">
        <v>31734</v>
      </c>
      <c r="BB34">
        <v>8</v>
      </c>
      <c r="BC34">
        <v>59227.23</v>
      </c>
      <c r="BD34" s="1" t="s">
        <v>72</v>
      </c>
      <c r="BE34">
        <v>7</v>
      </c>
      <c r="BF34" s="1" t="s">
        <v>256</v>
      </c>
      <c r="BG34" s="1" t="s">
        <v>159</v>
      </c>
      <c r="BH34">
        <v>501</v>
      </c>
      <c r="BJ34" s="1"/>
      <c r="BK34" s="1" t="s">
        <v>190</v>
      </c>
      <c r="BL34" s="1" t="s">
        <v>86</v>
      </c>
      <c r="BM34">
        <v>0</v>
      </c>
      <c r="BO34" s="1"/>
      <c r="BP34" s="1"/>
      <c r="BQ34">
        <v>20</v>
      </c>
      <c r="BR34">
        <v>59227.23</v>
      </c>
      <c r="BS34">
        <v>59227.23</v>
      </c>
    </row>
    <row r="35" spans="1:71" x14ac:dyDescent="0.35">
      <c r="A35" s="1" t="s">
        <v>67</v>
      </c>
      <c r="B35" s="1" t="s">
        <v>68</v>
      </c>
      <c r="C35" s="1" t="s">
        <v>69</v>
      </c>
      <c r="D35">
        <v>1</v>
      </c>
      <c r="E35">
        <v>1</v>
      </c>
      <c r="F35" s="2">
        <v>43420.734872685185</v>
      </c>
      <c r="G35" s="3">
        <v>42948</v>
      </c>
      <c r="H35" s="3">
        <v>42978</v>
      </c>
      <c r="I35" s="1" t="s">
        <v>70</v>
      </c>
      <c r="J35">
        <v>1234</v>
      </c>
      <c r="K35">
        <v>1231234455</v>
      </c>
      <c r="L35" s="1" t="s">
        <v>151</v>
      </c>
      <c r="N35" s="1" t="s">
        <v>71</v>
      </c>
      <c r="O35" s="1" t="s">
        <v>84</v>
      </c>
      <c r="P35" s="1" t="s">
        <v>84</v>
      </c>
      <c r="Q35" s="1" t="s">
        <v>84</v>
      </c>
      <c r="R35" s="1"/>
      <c r="S35" t="s">
        <v>84</v>
      </c>
      <c r="U35" s="1" t="s">
        <v>84</v>
      </c>
      <c r="V35" s="1" t="s">
        <v>84</v>
      </c>
      <c r="W35" s="1" t="s">
        <v>84</v>
      </c>
      <c r="X35" s="1"/>
      <c r="Y35" s="1"/>
      <c r="Z35" s="1"/>
      <c r="AA35" s="1"/>
      <c r="AC35" s="1"/>
      <c r="AE35" s="1"/>
      <c r="AG35" s="1"/>
      <c r="AP35" s="1" t="s">
        <v>72</v>
      </c>
      <c r="AQ35">
        <v>1</v>
      </c>
      <c r="AR35" s="1" t="s">
        <v>253</v>
      </c>
      <c r="AS35" t="s">
        <v>209</v>
      </c>
      <c r="AT35" t="s">
        <v>254</v>
      </c>
      <c r="AU35" s="1" t="s">
        <v>87</v>
      </c>
      <c r="AV35" s="3">
        <v>42978</v>
      </c>
      <c r="AW35" s="3">
        <v>42978</v>
      </c>
      <c r="AX35" s="3">
        <v>42978</v>
      </c>
      <c r="AY35" s="1" t="s">
        <v>85</v>
      </c>
      <c r="AZ35" s="1" t="s">
        <v>209</v>
      </c>
      <c r="BA35">
        <v>31734</v>
      </c>
      <c r="BB35">
        <v>8</v>
      </c>
      <c r="BC35">
        <v>59227.23</v>
      </c>
      <c r="BD35" s="1" t="s">
        <v>72</v>
      </c>
      <c r="BE35">
        <v>8</v>
      </c>
      <c r="BF35" s="1" t="s">
        <v>256</v>
      </c>
      <c r="BG35" s="1" t="s">
        <v>86</v>
      </c>
      <c r="BH35">
        <v>0</v>
      </c>
      <c r="BJ35" s="1"/>
      <c r="BK35" s="1"/>
      <c r="BL35" s="1" t="s">
        <v>152</v>
      </c>
      <c r="BM35">
        <v>616.23</v>
      </c>
      <c r="BO35" s="1"/>
      <c r="BP35" s="1" t="s">
        <v>190</v>
      </c>
      <c r="BQ35">
        <v>20</v>
      </c>
      <c r="BR35">
        <v>59227.23</v>
      </c>
      <c r="BS35">
        <v>59227.23</v>
      </c>
    </row>
    <row r="36" spans="1:71" x14ac:dyDescent="0.35">
      <c r="A36" s="1" t="s">
        <v>67</v>
      </c>
      <c r="B36" s="1" t="s">
        <v>68</v>
      </c>
      <c r="C36" s="1" t="s">
        <v>69</v>
      </c>
      <c r="D36">
        <v>1</v>
      </c>
      <c r="E36">
        <v>1</v>
      </c>
      <c r="F36" s="2">
        <v>43420.734872685185</v>
      </c>
      <c r="G36" s="3">
        <v>42948</v>
      </c>
      <c r="H36" s="3">
        <v>42978</v>
      </c>
      <c r="I36" s="1" t="s">
        <v>70</v>
      </c>
      <c r="J36">
        <v>1234</v>
      </c>
      <c r="K36">
        <v>1231234455</v>
      </c>
      <c r="L36" s="1" t="s">
        <v>151</v>
      </c>
      <c r="N36" s="1" t="s">
        <v>71</v>
      </c>
      <c r="O36" s="1" t="s">
        <v>84</v>
      </c>
      <c r="P36" s="1" t="s">
        <v>84</v>
      </c>
      <c r="Q36" s="1" t="s">
        <v>84</v>
      </c>
      <c r="R36" s="1"/>
      <c r="S36" t="s">
        <v>84</v>
      </c>
      <c r="U36" s="1" t="s">
        <v>84</v>
      </c>
      <c r="V36" s="1" t="s">
        <v>84</v>
      </c>
      <c r="W36" s="1" t="s">
        <v>84</v>
      </c>
      <c r="X36" s="1"/>
      <c r="Y36" s="1"/>
      <c r="Z36" s="1"/>
      <c r="AA36" s="1"/>
      <c r="AC36" s="1"/>
      <c r="AE36" s="1"/>
      <c r="AG36" s="1"/>
      <c r="AP36" s="1" t="s">
        <v>72</v>
      </c>
      <c r="AQ36">
        <v>1</v>
      </c>
      <c r="AR36" s="1" t="s">
        <v>253</v>
      </c>
      <c r="AS36" t="s">
        <v>209</v>
      </c>
      <c r="AT36" t="s">
        <v>254</v>
      </c>
      <c r="AU36" s="1" t="s">
        <v>87</v>
      </c>
      <c r="AV36" s="3">
        <v>42978</v>
      </c>
      <c r="AW36" s="3">
        <v>42978</v>
      </c>
      <c r="AX36" s="3">
        <v>42978</v>
      </c>
      <c r="AY36" s="1" t="s">
        <v>85</v>
      </c>
      <c r="AZ36" s="1" t="s">
        <v>209</v>
      </c>
      <c r="BA36">
        <v>31734</v>
      </c>
      <c r="BB36">
        <v>8</v>
      </c>
      <c r="BC36">
        <v>59227.23</v>
      </c>
      <c r="BD36" s="1" t="s">
        <v>72</v>
      </c>
      <c r="BE36">
        <v>9</v>
      </c>
      <c r="BF36" s="1" t="s">
        <v>256</v>
      </c>
      <c r="BG36" s="1" t="s">
        <v>111</v>
      </c>
      <c r="BH36">
        <v>115.23</v>
      </c>
      <c r="BJ36" s="1"/>
      <c r="BK36" s="1" t="s">
        <v>190</v>
      </c>
      <c r="BL36" s="1" t="s">
        <v>86</v>
      </c>
      <c r="BM36">
        <v>0</v>
      </c>
      <c r="BO36" s="1"/>
      <c r="BP36" s="1"/>
      <c r="BQ36">
        <v>20</v>
      </c>
      <c r="BR36">
        <v>59227.23</v>
      </c>
      <c r="BS36">
        <v>59227.23</v>
      </c>
    </row>
    <row r="37" spans="1:71" x14ac:dyDescent="0.35">
      <c r="A37" s="1" t="s">
        <v>67</v>
      </c>
      <c r="B37" s="1" t="s">
        <v>68</v>
      </c>
      <c r="C37" s="1" t="s">
        <v>69</v>
      </c>
      <c r="D37">
        <v>1</v>
      </c>
      <c r="E37">
        <v>1</v>
      </c>
      <c r="F37" s="2">
        <v>43420.734872685185</v>
      </c>
      <c r="G37" s="3">
        <v>42948</v>
      </c>
      <c r="H37" s="3">
        <v>42978</v>
      </c>
      <c r="I37" s="1" t="s">
        <v>70</v>
      </c>
      <c r="J37">
        <v>1234</v>
      </c>
      <c r="K37">
        <v>1231234455</v>
      </c>
      <c r="L37" s="1" t="s">
        <v>151</v>
      </c>
      <c r="N37" s="1" t="s">
        <v>71</v>
      </c>
      <c r="O37" s="1" t="s">
        <v>84</v>
      </c>
      <c r="P37" s="1" t="s">
        <v>84</v>
      </c>
      <c r="Q37" s="1" t="s">
        <v>84</v>
      </c>
      <c r="R37" s="1"/>
      <c r="S37" t="s">
        <v>84</v>
      </c>
      <c r="U37" s="1" t="s">
        <v>84</v>
      </c>
      <c r="V37" s="1" t="s">
        <v>84</v>
      </c>
      <c r="W37" s="1" t="s">
        <v>84</v>
      </c>
      <c r="X37" s="1"/>
      <c r="Y37" s="1"/>
      <c r="Z37" s="1"/>
      <c r="AA37" s="1"/>
      <c r="AC37" s="1"/>
      <c r="AE37" s="1"/>
      <c r="AG37" s="1"/>
      <c r="AP37" s="1" t="s">
        <v>72</v>
      </c>
      <c r="AQ37">
        <v>1</v>
      </c>
      <c r="AR37" s="1" t="s">
        <v>253</v>
      </c>
      <c r="AS37" t="s">
        <v>209</v>
      </c>
      <c r="AT37" t="s">
        <v>254</v>
      </c>
      <c r="AU37" s="1" t="s">
        <v>87</v>
      </c>
      <c r="AV37" s="3">
        <v>42978</v>
      </c>
      <c r="AW37" s="3">
        <v>42978</v>
      </c>
      <c r="AX37" s="3">
        <v>42978</v>
      </c>
      <c r="AY37" s="1" t="s">
        <v>85</v>
      </c>
      <c r="AZ37" s="1" t="s">
        <v>209</v>
      </c>
      <c r="BA37">
        <v>31734</v>
      </c>
      <c r="BB37">
        <v>8</v>
      </c>
      <c r="BC37">
        <v>59227.23</v>
      </c>
      <c r="BD37" s="1" t="s">
        <v>72</v>
      </c>
      <c r="BE37">
        <v>10</v>
      </c>
      <c r="BF37" s="1" t="s">
        <v>257</v>
      </c>
      <c r="BG37" s="1" t="s">
        <v>140</v>
      </c>
      <c r="BH37">
        <v>11200</v>
      </c>
      <c r="BJ37" s="1"/>
      <c r="BK37" s="1" t="s">
        <v>193</v>
      </c>
      <c r="BL37" s="1" t="s">
        <v>86</v>
      </c>
      <c r="BM37">
        <v>0</v>
      </c>
      <c r="BO37" s="1"/>
      <c r="BP37" s="1"/>
      <c r="BQ37">
        <v>20</v>
      </c>
      <c r="BR37">
        <v>59227.23</v>
      </c>
      <c r="BS37">
        <v>59227.23</v>
      </c>
    </row>
    <row r="38" spans="1:71" x14ac:dyDescent="0.35">
      <c r="A38" s="1" t="s">
        <v>67</v>
      </c>
      <c r="B38" s="1" t="s">
        <v>68</v>
      </c>
      <c r="C38" s="1" t="s">
        <v>69</v>
      </c>
      <c r="D38">
        <v>1</v>
      </c>
      <c r="E38">
        <v>1</v>
      </c>
      <c r="F38" s="2">
        <v>43420.734872685185</v>
      </c>
      <c r="G38" s="3">
        <v>42948</v>
      </c>
      <c r="H38" s="3">
        <v>42978</v>
      </c>
      <c r="I38" s="1" t="s">
        <v>70</v>
      </c>
      <c r="J38">
        <v>1234</v>
      </c>
      <c r="K38">
        <v>1231234455</v>
      </c>
      <c r="L38" s="1" t="s">
        <v>151</v>
      </c>
      <c r="N38" s="1" t="s">
        <v>71</v>
      </c>
      <c r="O38" s="1" t="s">
        <v>84</v>
      </c>
      <c r="P38" s="1" t="s">
        <v>84</v>
      </c>
      <c r="Q38" s="1" t="s">
        <v>84</v>
      </c>
      <c r="R38" s="1"/>
      <c r="S38" t="s">
        <v>84</v>
      </c>
      <c r="U38" s="1" t="s">
        <v>84</v>
      </c>
      <c r="V38" s="1" t="s">
        <v>84</v>
      </c>
      <c r="W38" s="1" t="s">
        <v>84</v>
      </c>
      <c r="X38" s="1"/>
      <c r="Y38" s="1"/>
      <c r="Z38" s="1"/>
      <c r="AA38" s="1"/>
      <c r="AC38" s="1"/>
      <c r="AE38" s="1"/>
      <c r="AG38" s="1"/>
      <c r="AP38" s="1" t="s">
        <v>72</v>
      </c>
      <c r="AQ38">
        <v>1</v>
      </c>
      <c r="AR38" s="1" t="s">
        <v>253</v>
      </c>
      <c r="AS38" t="s">
        <v>209</v>
      </c>
      <c r="AT38" t="s">
        <v>254</v>
      </c>
      <c r="AU38" s="1" t="s">
        <v>87</v>
      </c>
      <c r="AV38" s="3">
        <v>42978</v>
      </c>
      <c r="AW38" s="3">
        <v>42978</v>
      </c>
      <c r="AX38" s="3">
        <v>42978</v>
      </c>
      <c r="AY38" s="1" t="s">
        <v>85</v>
      </c>
      <c r="AZ38" s="1" t="s">
        <v>209</v>
      </c>
      <c r="BA38">
        <v>31734</v>
      </c>
      <c r="BB38">
        <v>8</v>
      </c>
      <c r="BC38">
        <v>59227.23</v>
      </c>
      <c r="BD38" s="1" t="s">
        <v>72</v>
      </c>
      <c r="BE38">
        <v>11</v>
      </c>
      <c r="BF38" s="1" t="s">
        <v>257</v>
      </c>
      <c r="BG38" s="1" t="s">
        <v>86</v>
      </c>
      <c r="BH38">
        <v>0</v>
      </c>
      <c r="BJ38" s="1"/>
      <c r="BK38" s="1"/>
      <c r="BL38" s="1" t="s">
        <v>156</v>
      </c>
      <c r="BM38">
        <v>11200</v>
      </c>
      <c r="BO38" s="1"/>
      <c r="BP38" s="1" t="s">
        <v>193</v>
      </c>
      <c r="BQ38">
        <v>20</v>
      </c>
      <c r="BR38">
        <v>59227.23</v>
      </c>
      <c r="BS38">
        <v>59227.23</v>
      </c>
    </row>
    <row r="39" spans="1:71" x14ac:dyDescent="0.35">
      <c r="A39" s="1" t="s">
        <v>67</v>
      </c>
      <c r="B39" s="1" t="s">
        <v>68</v>
      </c>
      <c r="C39" s="1" t="s">
        <v>69</v>
      </c>
      <c r="D39">
        <v>1</v>
      </c>
      <c r="E39">
        <v>1</v>
      </c>
      <c r="F39" s="2">
        <v>43420.734872685185</v>
      </c>
      <c r="G39" s="3">
        <v>42948</v>
      </c>
      <c r="H39" s="3">
        <v>42978</v>
      </c>
      <c r="I39" s="1" t="s">
        <v>70</v>
      </c>
      <c r="J39">
        <v>1234</v>
      </c>
      <c r="K39">
        <v>1231234455</v>
      </c>
      <c r="L39" s="1" t="s">
        <v>151</v>
      </c>
      <c r="N39" s="1" t="s">
        <v>71</v>
      </c>
      <c r="O39" s="1" t="s">
        <v>84</v>
      </c>
      <c r="P39" s="1" t="s">
        <v>84</v>
      </c>
      <c r="Q39" s="1" t="s">
        <v>84</v>
      </c>
      <c r="R39" s="1"/>
      <c r="S39" t="s">
        <v>84</v>
      </c>
      <c r="U39" s="1" t="s">
        <v>84</v>
      </c>
      <c r="V39" s="1" t="s">
        <v>84</v>
      </c>
      <c r="W39" s="1" t="s">
        <v>84</v>
      </c>
      <c r="X39" s="1"/>
      <c r="Y39" s="1"/>
      <c r="Z39" s="1"/>
      <c r="AA39" s="1"/>
      <c r="AC39" s="1"/>
      <c r="AE39" s="1"/>
      <c r="AG39" s="1"/>
      <c r="AP39" s="1" t="s">
        <v>72</v>
      </c>
      <c r="AQ39">
        <v>1</v>
      </c>
      <c r="AR39" s="1" t="s">
        <v>253</v>
      </c>
      <c r="AS39" t="s">
        <v>209</v>
      </c>
      <c r="AT39" t="s">
        <v>254</v>
      </c>
      <c r="AU39" s="1" t="s">
        <v>87</v>
      </c>
      <c r="AV39" s="3">
        <v>42978</v>
      </c>
      <c r="AW39" s="3">
        <v>42978</v>
      </c>
      <c r="AX39" s="3">
        <v>42978</v>
      </c>
      <c r="AY39" s="1" t="s">
        <v>85</v>
      </c>
      <c r="AZ39" s="1" t="s">
        <v>209</v>
      </c>
      <c r="BA39">
        <v>31734</v>
      </c>
      <c r="BB39">
        <v>8</v>
      </c>
      <c r="BC39">
        <v>59227.23</v>
      </c>
      <c r="BD39" s="1" t="s">
        <v>72</v>
      </c>
      <c r="BE39">
        <v>12</v>
      </c>
      <c r="BF39" s="1" t="s">
        <v>258</v>
      </c>
      <c r="BG39" s="1" t="s">
        <v>161</v>
      </c>
      <c r="BH39">
        <v>1090</v>
      </c>
      <c r="BJ39" s="1"/>
      <c r="BK39" s="1" t="s">
        <v>193</v>
      </c>
      <c r="BL39" s="1" t="s">
        <v>86</v>
      </c>
      <c r="BM39">
        <v>0</v>
      </c>
      <c r="BO39" s="1"/>
      <c r="BP39" s="1"/>
      <c r="BQ39">
        <v>20</v>
      </c>
      <c r="BR39">
        <v>59227.23</v>
      </c>
      <c r="BS39">
        <v>59227.23</v>
      </c>
    </row>
    <row r="40" spans="1:71" x14ac:dyDescent="0.35">
      <c r="A40" s="1" t="s">
        <v>67</v>
      </c>
      <c r="B40" s="1" t="s">
        <v>68</v>
      </c>
      <c r="C40" s="1" t="s">
        <v>69</v>
      </c>
      <c r="D40">
        <v>1</v>
      </c>
      <c r="E40">
        <v>1</v>
      </c>
      <c r="F40" s="2">
        <v>43420.734872685185</v>
      </c>
      <c r="G40" s="3">
        <v>42948</v>
      </c>
      <c r="H40" s="3">
        <v>42978</v>
      </c>
      <c r="I40" s="1" t="s">
        <v>70</v>
      </c>
      <c r="J40">
        <v>1234</v>
      </c>
      <c r="K40">
        <v>1231234455</v>
      </c>
      <c r="L40" s="1" t="s">
        <v>151</v>
      </c>
      <c r="N40" s="1" t="s">
        <v>71</v>
      </c>
      <c r="O40" s="1" t="s">
        <v>84</v>
      </c>
      <c r="P40" s="1" t="s">
        <v>84</v>
      </c>
      <c r="Q40" s="1" t="s">
        <v>84</v>
      </c>
      <c r="R40" s="1"/>
      <c r="S40" t="s">
        <v>84</v>
      </c>
      <c r="U40" s="1" t="s">
        <v>84</v>
      </c>
      <c r="V40" s="1" t="s">
        <v>84</v>
      </c>
      <c r="W40" s="1" t="s">
        <v>84</v>
      </c>
      <c r="X40" s="1"/>
      <c r="Y40" s="1"/>
      <c r="Z40" s="1"/>
      <c r="AA40" s="1"/>
      <c r="AC40" s="1"/>
      <c r="AE40" s="1"/>
      <c r="AG40" s="1"/>
      <c r="AP40" s="1" t="s">
        <v>72</v>
      </c>
      <c r="AQ40">
        <v>1</v>
      </c>
      <c r="AR40" s="1" t="s">
        <v>253</v>
      </c>
      <c r="AS40" t="s">
        <v>209</v>
      </c>
      <c r="AT40" t="s">
        <v>254</v>
      </c>
      <c r="AU40" s="1" t="s">
        <v>87</v>
      </c>
      <c r="AV40" s="3">
        <v>42978</v>
      </c>
      <c r="AW40" s="3">
        <v>42978</v>
      </c>
      <c r="AX40" s="3">
        <v>42978</v>
      </c>
      <c r="AY40" s="1" t="s">
        <v>85</v>
      </c>
      <c r="AZ40" s="1" t="s">
        <v>209</v>
      </c>
      <c r="BA40">
        <v>31734</v>
      </c>
      <c r="BB40">
        <v>8</v>
      </c>
      <c r="BC40">
        <v>59227.23</v>
      </c>
      <c r="BD40" s="1" t="s">
        <v>72</v>
      </c>
      <c r="BE40">
        <v>13</v>
      </c>
      <c r="BF40" s="1" t="s">
        <v>258</v>
      </c>
      <c r="BG40" s="1" t="s">
        <v>86</v>
      </c>
      <c r="BH40">
        <v>0</v>
      </c>
      <c r="BJ40" s="1"/>
      <c r="BK40" s="1"/>
      <c r="BL40" s="1" t="s">
        <v>156</v>
      </c>
      <c r="BM40">
        <v>1090</v>
      </c>
      <c r="BO40" s="1"/>
      <c r="BP40" s="1" t="s">
        <v>193</v>
      </c>
      <c r="BQ40">
        <v>20</v>
      </c>
      <c r="BR40">
        <v>59227.23</v>
      </c>
      <c r="BS40">
        <v>59227.23</v>
      </c>
    </row>
    <row r="41" spans="1:71" x14ac:dyDescent="0.35">
      <c r="A41" s="1" t="s">
        <v>67</v>
      </c>
      <c r="B41" s="1" t="s">
        <v>68</v>
      </c>
      <c r="C41" s="1" t="s">
        <v>69</v>
      </c>
      <c r="D41">
        <v>1</v>
      </c>
      <c r="E41">
        <v>1</v>
      </c>
      <c r="F41" s="2">
        <v>43420.734872685185</v>
      </c>
      <c r="G41" s="3">
        <v>42948</v>
      </c>
      <c r="H41" s="3">
        <v>42978</v>
      </c>
      <c r="I41" s="1" t="s">
        <v>70</v>
      </c>
      <c r="J41">
        <v>1234</v>
      </c>
      <c r="K41">
        <v>1231234455</v>
      </c>
      <c r="L41" s="1" t="s">
        <v>151</v>
      </c>
      <c r="N41" s="1" t="s">
        <v>71</v>
      </c>
      <c r="O41" s="1" t="s">
        <v>84</v>
      </c>
      <c r="P41" s="1" t="s">
        <v>84</v>
      </c>
      <c r="Q41" s="1" t="s">
        <v>84</v>
      </c>
      <c r="R41" s="1"/>
      <c r="S41" t="s">
        <v>84</v>
      </c>
      <c r="U41" s="1" t="s">
        <v>84</v>
      </c>
      <c r="V41" s="1" t="s">
        <v>84</v>
      </c>
      <c r="W41" s="1" t="s">
        <v>84</v>
      </c>
      <c r="X41" s="1"/>
      <c r="Y41" s="1"/>
      <c r="Z41" s="1"/>
      <c r="AA41" s="1"/>
      <c r="AC41" s="1"/>
      <c r="AE41" s="1"/>
      <c r="AG41" s="1"/>
      <c r="AP41" s="1" t="s">
        <v>72</v>
      </c>
      <c r="AQ41">
        <v>1</v>
      </c>
      <c r="AR41" s="1" t="s">
        <v>253</v>
      </c>
      <c r="AS41" t="s">
        <v>209</v>
      </c>
      <c r="AT41" t="s">
        <v>254</v>
      </c>
      <c r="AU41" s="1" t="s">
        <v>87</v>
      </c>
      <c r="AV41" s="3">
        <v>42978</v>
      </c>
      <c r="AW41" s="3">
        <v>42978</v>
      </c>
      <c r="AX41" s="3">
        <v>42978</v>
      </c>
      <c r="AY41" s="1" t="s">
        <v>85</v>
      </c>
      <c r="AZ41" s="1" t="s">
        <v>209</v>
      </c>
      <c r="BA41">
        <v>31734</v>
      </c>
      <c r="BB41">
        <v>8</v>
      </c>
      <c r="BC41">
        <v>59227.23</v>
      </c>
      <c r="BD41" s="1" t="s">
        <v>72</v>
      </c>
      <c r="BE41">
        <v>14</v>
      </c>
      <c r="BF41" s="1" t="s">
        <v>259</v>
      </c>
      <c r="BG41" s="1" t="s">
        <v>162</v>
      </c>
      <c r="BH41">
        <v>1059</v>
      </c>
      <c r="BJ41" s="1"/>
      <c r="BK41" s="1" t="s">
        <v>193</v>
      </c>
      <c r="BL41" s="1" t="s">
        <v>86</v>
      </c>
      <c r="BM41">
        <v>0</v>
      </c>
      <c r="BO41" s="1"/>
      <c r="BP41" s="1"/>
      <c r="BQ41">
        <v>20</v>
      </c>
      <c r="BR41">
        <v>59227.23</v>
      </c>
      <c r="BS41">
        <v>59227.23</v>
      </c>
    </row>
    <row r="42" spans="1:71" x14ac:dyDescent="0.35">
      <c r="A42" s="1" t="s">
        <v>67</v>
      </c>
      <c r="B42" s="1" t="s">
        <v>68</v>
      </c>
      <c r="C42" s="1" t="s">
        <v>69</v>
      </c>
      <c r="D42">
        <v>1</v>
      </c>
      <c r="E42">
        <v>1</v>
      </c>
      <c r="F42" s="2">
        <v>43420.734872685185</v>
      </c>
      <c r="G42" s="3">
        <v>42948</v>
      </c>
      <c r="H42" s="3">
        <v>42978</v>
      </c>
      <c r="I42" s="1" t="s">
        <v>70</v>
      </c>
      <c r="J42">
        <v>1234</v>
      </c>
      <c r="K42">
        <v>1231234455</v>
      </c>
      <c r="L42" s="1" t="s">
        <v>151</v>
      </c>
      <c r="N42" s="1" t="s">
        <v>71</v>
      </c>
      <c r="O42" s="1" t="s">
        <v>84</v>
      </c>
      <c r="P42" s="1" t="s">
        <v>84</v>
      </c>
      <c r="Q42" s="1" t="s">
        <v>84</v>
      </c>
      <c r="R42" s="1"/>
      <c r="S42" t="s">
        <v>84</v>
      </c>
      <c r="U42" s="1" t="s">
        <v>84</v>
      </c>
      <c r="V42" s="1" t="s">
        <v>84</v>
      </c>
      <c r="W42" s="1" t="s">
        <v>84</v>
      </c>
      <c r="X42" s="1"/>
      <c r="Y42" s="1"/>
      <c r="Z42" s="1"/>
      <c r="AA42" s="1"/>
      <c r="AC42" s="1"/>
      <c r="AE42" s="1"/>
      <c r="AG42" s="1"/>
      <c r="AP42" s="1" t="s">
        <v>72</v>
      </c>
      <c r="AQ42">
        <v>1</v>
      </c>
      <c r="AR42" s="1" t="s">
        <v>253</v>
      </c>
      <c r="AS42" t="s">
        <v>209</v>
      </c>
      <c r="AT42" t="s">
        <v>254</v>
      </c>
      <c r="AU42" s="1" t="s">
        <v>87</v>
      </c>
      <c r="AV42" s="3">
        <v>42978</v>
      </c>
      <c r="AW42" s="3">
        <v>42978</v>
      </c>
      <c r="AX42" s="3">
        <v>42978</v>
      </c>
      <c r="AY42" s="1" t="s">
        <v>85</v>
      </c>
      <c r="AZ42" s="1" t="s">
        <v>209</v>
      </c>
      <c r="BA42">
        <v>31734</v>
      </c>
      <c r="BB42">
        <v>8</v>
      </c>
      <c r="BC42">
        <v>59227.23</v>
      </c>
      <c r="BD42" s="1" t="s">
        <v>72</v>
      </c>
      <c r="BE42">
        <v>15</v>
      </c>
      <c r="BF42" s="1" t="s">
        <v>259</v>
      </c>
      <c r="BG42" s="1" t="s">
        <v>86</v>
      </c>
      <c r="BH42">
        <v>0</v>
      </c>
      <c r="BJ42" s="1"/>
      <c r="BK42" s="1"/>
      <c r="BL42" s="1" t="s">
        <v>155</v>
      </c>
      <c r="BM42">
        <v>1059</v>
      </c>
      <c r="BO42" s="1"/>
      <c r="BP42" s="1" t="s">
        <v>193</v>
      </c>
      <c r="BQ42">
        <v>20</v>
      </c>
      <c r="BR42">
        <v>59227.23</v>
      </c>
      <c r="BS42">
        <v>59227.23</v>
      </c>
    </row>
    <row r="43" spans="1:71" x14ac:dyDescent="0.35">
      <c r="A43" s="1" t="s">
        <v>67</v>
      </c>
      <c r="B43" s="1" t="s">
        <v>68</v>
      </c>
      <c r="C43" s="1" t="s">
        <v>69</v>
      </c>
      <c r="D43">
        <v>1</v>
      </c>
      <c r="E43">
        <v>1</v>
      </c>
      <c r="F43" s="2">
        <v>43420.734872685185</v>
      </c>
      <c r="G43" s="3">
        <v>42948</v>
      </c>
      <c r="H43" s="3">
        <v>42978</v>
      </c>
      <c r="I43" s="1" t="s">
        <v>70</v>
      </c>
      <c r="J43">
        <v>1234</v>
      </c>
      <c r="K43">
        <v>1231234455</v>
      </c>
      <c r="L43" s="1" t="s">
        <v>151</v>
      </c>
      <c r="N43" s="1" t="s">
        <v>71</v>
      </c>
      <c r="O43" s="1" t="s">
        <v>84</v>
      </c>
      <c r="P43" s="1" t="s">
        <v>84</v>
      </c>
      <c r="Q43" s="1" t="s">
        <v>84</v>
      </c>
      <c r="R43" s="1"/>
      <c r="S43" t="s">
        <v>84</v>
      </c>
      <c r="U43" s="1" t="s">
        <v>84</v>
      </c>
      <c r="V43" s="1" t="s">
        <v>84</v>
      </c>
      <c r="W43" s="1" t="s">
        <v>84</v>
      </c>
      <c r="X43" s="1"/>
      <c r="Y43" s="1"/>
      <c r="Z43" s="1"/>
      <c r="AA43" s="1"/>
      <c r="AC43" s="1"/>
      <c r="AE43" s="1"/>
      <c r="AG43" s="1"/>
      <c r="AP43" s="1" t="s">
        <v>72</v>
      </c>
      <c r="AQ43">
        <v>1</v>
      </c>
      <c r="AR43" s="1" t="s">
        <v>253</v>
      </c>
      <c r="AS43" t="s">
        <v>209</v>
      </c>
      <c r="AT43" t="s">
        <v>254</v>
      </c>
      <c r="AU43" s="1" t="s">
        <v>87</v>
      </c>
      <c r="AV43" s="3">
        <v>42978</v>
      </c>
      <c r="AW43" s="3">
        <v>42978</v>
      </c>
      <c r="AX43" s="3">
        <v>42978</v>
      </c>
      <c r="AY43" s="1" t="s">
        <v>85</v>
      </c>
      <c r="AZ43" s="1" t="s">
        <v>209</v>
      </c>
      <c r="BA43">
        <v>31734</v>
      </c>
      <c r="BB43">
        <v>8</v>
      </c>
      <c r="BC43">
        <v>59227.23</v>
      </c>
      <c r="BD43" s="1" t="s">
        <v>72</v>
      </c>
      <c r="BE43">
        <v>16</v>
      </c>
      <c r="BF43" s="1" t="s">
        <v>260</v>
      </c>
      <c r="BG43" s="1" t="s">
        <v>163</v>
      </c>
      <c r="BH43">
        <v>121</v>
      </c>
      <c r="BJ43" s="1"/>
      <c r="BK43" s="1" t="s">
        <v>193</v>
      </c>
      <c r="BL43" s="1" t="s">
        <v>86</v>
      </c>
      <c r="BM43">
        <v>0</v>
      </c>
      <c r="BO43" s="1"/>
      <c r="BP43" s="1"/>
      <c r="BQ43">
        <v>20</v>
      </c>
      <c r="BR43">
        <v>59227.23</v>
      </c>
      <c r="BS43">
        <v>59227.23</v>
      </c>
    </row>
    <row r="44" spans="1:71" x14ac:dyDescent="0.35">
      <c r="A44" s="1" t="s">
        <v>67</v>
      </c>
      <c r="B44" s="1" t="s">
        <v>68</v>
      </c>
      <c r="C44" s="1" t="s">
        <v>69</v>
      </c>
      <c r="D44">
        <v>1</v>
      </c>
      <c r="E44">
        <v>1</v>
      </c>
      <c r="F44" s="2">
        <v>43420.734872685185</v>
      </c>
      <c r="G44" s="3">
        <v>42948</v>
      </c>
      <c r="H44" s="3">
        <v>42978</v>
      </c>
      <c r="I44" s="1" t="s">
        <v>70</v>
      </c>
      <c r="J44">
        <v>1234</v>
      </c>
      <c r="K44">
        <v>1231234455</v>
      </c>
      <c r="L44" s="1" t="s">
        <v>151</v>
      </c>
      <c r="N44" s="1" t="s">
        <v>71</v>
      </c>
      <c r="O44" s="1" t="s">
        <v>84</v>
      </c>
      <c r="P44" s="1" t="s">
        <v>84</v>
      </c>
      <c r="Q44" s="1" t="s">
        <v>84</v>
      </c>
      <c r="R44" s="1"/>
      <c r="S44" t="s">
        <v>84</v>
      </c>
      <c r="U44" s="1" t="s">
        <v>84</v>
      </c>
      <c r="V44" s="1" t="s">
        <v>84</v>
      </c>
      <c r="W44" s="1" t="s">
        <v>84</v>
      </c>
      <c r="X44" s="1"/>
      <c r="Y44" s="1"/>
      <c r="Z44" s="1"/>
      <c r="AA44" s="1"/>
      <c r="AC44" s="1"/>
      <c r="AE44" s="1"/>
      <c r="AG44" s="1"/>
      <c r="AP44" s="1" t="s">
        <v>72</v>
      </c>
      <c r="AQ44">
        <v>1</v>
      </c>
      <c r="AR44" s="1" t="s">
        <v>253</v>
      </c>
      <c r="AS44" t="s">
        <v>209</v>
      </c>
      <c r="AT44" t="s">
        <v>254</v>
      </c>
      <c r="AU44" s="1" t="s">
        <v>87</v>
      </c>
      <c r="AV44" s="3">
        <v>42978</v>
      </c>
      <c r="AW44" s="3">
        <v>42978</v>
      </c>
      <c r="AX44" s="3">
        <v>42978</v>
      </c>
      <c r="AY44" s="1" t="s">
        <v>85</v>
      </c>
      <c r="AZ44" s="1" t="s">
        <v>209</v>
      </c>
      <c r="BA44">
        <v>31734</v>
      </c>
      <c r="BB44">
        <v>8</v>
      </c>
      <c r="BC44">
        <v>59227.23</v>
      </c>
      <c r="BD44" s="1" t="s">
        <v>72</v>
      </c>
      <c r="BE44">
        <v>17</v>
      </c>
      <c r="BF44" s="1" t="s">
        <v>260</v>
      </c>
      <c r="BG44" s="1" t="s">
        <v>86</v>
      </c>
      <c r="BH44">
        <v>0</v>
      </c>
      <c r="BJ44" s="1"/>
      <c r="BK44" s="1"/>
      <c r="BL44" s="1" t="s">
        <v>155</v>
      </c>
      <c r="BM44">
        <v>121</v>
      </c>
      <c r="BO44" s="1"/>
      <c r="BP44" s="1" t="s">
        <v>193</v>
      </c>
      <c r="BQ44">
        <v>20</v>
      </c>
      <c r="BR44">
        <v>59227.23</v>
      </c>
      <c r="BS44">
        <v>59227.23</v>
      </c>
    </row>
    <row r="45" spans="1:71" x14ac:dyDescent="0.35">
      <c r="A45" s="1" t="s">
        <v>67</v>
      </c>
      <c r="B45" s="1" t="s">
        <v>68</v>
      </c>
      <c r="C45" s="1" t="s">
        <v>69</v>
      </c>
      <c r="D45">
        <v>1</v>
      </c>
      <c r="E45">
        <v>1</v>
      </c>
      <c r="F45" s="2">
        <v>43420.734872685185</v>
      </c>
      <c r="G45" s="3">
        <v>42948</v>
      </c>
      <c r="H45" s="3">
        <v>42978</v>
      </c>
      <c r="I45" s="1" t="s">
        <v>70</v>
      </c>
      <c r="J45">
        <v>1234</v>
      </c>
      <c r="K45">
        <v>1231234455</v>
      </c>
      <c r="L45" s="1" t="s">
        <v>151</v>
      </c>
      <c r="N45" s="1" t="s">
        <v>71</v>
      </c>
      <c r="O45" s="1" t="s">
        <v>84</v>
      </c>
      <c r="P45" s="1" t="s">
        <v>84</v>
      </c>
      <c r="Q45" s="1" t="s">
        <v>84</v>
      </c>
      <c r="R45" s="1"/>
      <c r="S45" t="s">
        <v>84</v>
      </c>
      <c r="U45" s="1" t="s">
        <v>84</v>
      </c>
      <c r="V45" s="1" t="s">
        <v>84</v>
      </c>
      <c r="W45" s="1" t="s">
        <v>84</v>
      </c>
      <c r="X45" s="1"/>
      <c r="Y45" s="1"/>
      <c r="Z45" s="1"/>
      <c r="AA45" s="1"/>
      <c r="AC45" s="1"/>
      <c r="AE45" s="1"/>
      <c r="AG45" s="1"/>
      <c r="AP45" s="1" t="s">
        <v>72</v>
      </c>
      <c r="AQ45">
        <v>1</v>
      </c>
      <c r="AR45" s="1" t="s">
        <v>253</v>
      </c>
      <c r="AS45" t="s">
        <v>209</v>
      </c>
      <c r="AT45" t="s">
        <v>254</v>
      </c>
      <c r="AU45" s="1" t="s">
        <v>87</v>
      </c>
      <c r="AV45" s="3">
        <v>42978</v>
      </c>
      <c r="AW45" s="3">
        <v>42978</v>
      </c>
      <c r="AX45" s="3">
        <v>42978</v>
      </c>
      <c r="AY45" s="1" t="s">
        <v>85</v>
      </c>
      <c r="AZ45" s="1" t="s">
        <v>209</v>
      </c>
      <c r="BA45">
        <v>31734</v>
      </c>
      <c r="BB45">
        <v>8</v>
      </c>
      <c r="BC45">
        <v>59227.23</v>
      </c>
      <c r="BD45" s="1" t="s">
        <v>72</v>
      </c>
      <c r="BE45">
        <v>18</v>
      </c>
      <c r="BF45" s="1" t="s">
        <v>261</v>
      </c>
      <c r="BG45" s="1" t="s">
        <v>199</v>
      </c>
      <c r="BH45">
        <v>1200</v>
      </c>
      <c r="BJ45" s="1"/>
      <c r="BK45" s="1" t="s">
        <v>208</v>
      </c>
      <c r="BL45" s="1" t="s">
        <v>86</v>
      </c>
      <c r="BM45">
        <v>0</v>
      </c>
      <c r="BO45" s="1"/>
      <c r="BP45" s="1"/>
      <c r="BQ45">
        <v>20</v>
      </c>
      <c r="BR45">
        <v>59227.23</v>
      </c>
      <c r="BS45">
        <v>59227.23</v>
      </c>
    </row>
    <row r="46" spans="1:71" x14ac:dyDescent="0.35">
      <c r="A46" s="1" t="s">
        <v>67</v>
      </c>
      <c r="B46" s="1" t="s">
        <v>68</v>
      </c>
      <c r="C46" s="1" t="s">
        <v>69</v>
      </c>
      <c r="D46">
        <v>1</v>
      </c>
      <c r="E46">
        <v>1</v>
      </c>
      <c r="F46" s="2">
        <v>43420.734872685185</v>
      </c>
      <c r="G46" s="3">
        <v>42948</v>
      </c>
      <c r="H46" s="3">
        <v>42978</v>
      </c>
      <c r="I46" s="1" t="s">
        <v>70</v>
      </c>
      <c r="J46">
        <v>1234</v>
      </c>
      <c r="K46">
        <v>1231234455</v>
      </c>
      <c r="L46" s="1" t="s">
        <v>151</v>
      </c>
      <c r="N46" s="1" t="s">
        <v>71</v>
      </c>
      <c r="O46" s="1" t="s">
        <v>84</v>
      </c>
      <c r="P46" s="1" t="s">
        <v>84</v>
      </c>
      <c r="Q46" s="1" t="s">
        <v>84</v>
      </c>
      <c r="R46" s="1"/>
      <c r="S46" t="s">
        <v>84</v>
      </c>
      <c r="U46" s="1" t="s">
        <v>84</v>
      </c>
      <c r="V46" s="1" t="s">
        <v>84</v>
      </c>
      <c r="W46" s="1" t="s">
        <v>84</v>
      </c>
      <c r="X46" s="1"/>
      <c r="Y46" s="1"/>
      <c r="Z46" s="1"/>
      <c r="AA46" s="1"/>
      <c r="AC46" s="1"/>
      <c r="AE46" s="1"/>
      <c r="AG46" s="1"/>
      <c r="AP46" s="1" t="s">
        <v>72</v>
      </c>
      <c r="AQ46">
        <v>1</v>
      </c>
      <c r="AR46" s="1" t="s">
        <v>253</v>
      </c>
      <c r="AS46" t="s">
        <v>209</v>
      </c>
      <c r="AT46" t="s">
        <v>254</v>
      </c>
      <c r="AU46" s="1" t="s">
        <v>87</v>
      </c>
      <c r="AV46" s="3">
        <v>42978</v>
      </c>
      <c r="AW46" s="3">
        <v>42978</v>
      </c>
      <c r="AX46" s="3">
        <v>42978</v>
      </c>
      <c r="AY46" s="1" t="s">
        <v>85</v>
      </c>
      <c r="AZ46" s="1" t="s">
        <v>209</v>
      </c>
      <c r="BA46">
        <v>31734</v>
      </c>
      <c r="BB46">
        <v>8</v>
      </c>
      <c r="BC46">
        <v>59227.23</v>
      </c>
      <c r="BD46" s="1" t="s">
        <v>72</v>
      </c>
      <c r="BE46">
        <v>19</v>
      </c>
      <c r="BF46" s="1" t="s">
        <v>261</v>
      </c>
      <c r="BG46" s="1" t="s">
        <v>86</v>
      </c>
      <c r="BH46">
        <v>0</v>
      </c>
      <c r="BJ46" s="1"/>
      <c r="BK46" s="1"/>
      <c r="BL46" s="1" t="s">
        <v>198</v>
      </c>
      <c r="BM46">
        <v>1476</v>
      </c>
      <c r="BO46" s="1"/>
      <c r="BP46" s="1" t="s">
        <v>208</v>
      </c>
      <c r="BQ46">
        <v>20</v>
      </c>
      <c r="BR46">
        <v>59227.23</v>
      </c>
      <c r="BS46">
        <v>59227.23</v>
      </c>
    </row>
    <row r="47" spans="1:71" x14ac:dyDescent="0.35">
      <c r="A47" s="1" t="s">
        <v>67</v>
      </c>
      <c r="B47" s="1" t="s">
        <v>68</v>
      </c>
      <c r="C47" s="1" t="s">
        <v>69</v>
      </c>
      <c r="D47">
        <v>1</v>
      </c>
      <c r="E47">
        <v>1</v>
      </c>
      <c r="F47" s="2">
        <v>43420.734872685185</v>
      </c>
      <c r="G47" s="3">
        <v>42948</v>
      </c>
      <c r="H47" s="3">
        <v>42978</v>
      </c>
      <c r="I47" s="1" t="s">
        <v>70</v>
      </c>
      <c r="J47">
        <v>1234</v>
      </c>
      <c r="K47">
        <v>1231234455</v>
      </c>
      <c r="L47" s="1" t="s">
        <v>151</v>
      </c>
      <c r="N47" s="1" t="s">
        <v>71</v>
      </c>
      <c r="O47" s="1" t="s">
        <v>84</v>
      </c>
      <c r="P47" s="1" t="s">
        <v>84</v>
      </c>
      <c r="Q47" s="1" t="s">
        <v>84</v>
      </c>
      <c r="R47" s="1"/>
      <c r="S47" t="s">
        <v>84</v>
      </c>
      <c r="U47" s="1" t="s">
        <v>84</v>
      </c>
      <c r="V47" s="1" t="s">
        <v>84</v>
      </c>
      <c r="W47" s="1" t="s">
        <v>84</v>
      </c>
      <c r="X47" s="1"/>
      <c r="Y47" s="1"/>
      <c r="Z47" s="1"/>
      <c r="AA47" s="1"/>
      <c r="AC47" s="1"/>
      <c r="AE47" s="1"/>
      <c r="AG47" s="1"/>
      <c r="AP47" s="1" t="s">
        <v>72</v>
      </c>
      <c r="AQ47">
        <v>1</v>
      </c>
      <c r="AR47" s="1" t="s">
        <v>253</v>
      </c>
      <c r="AS47" t="s">
        <v>209</v>
      </c>
      <c r="AT47" t="s">
        <v>254</v>
      </c>
      <c r="AU47" s="1" t="s">
        <v>87</v>
      </c>
      <c r="AV47" s="3">
        <v>42978</v>
      </c>
      <c r="AW47" s="3">
        <v>42978</v>
      </c>
      <c r="AX47" s="3">
        <v>42978</v>
      </c>
      <c r="AY47" s="1" t="s">
        <v>85</v>
      </c>
      <c r="AZ47" s="1" t="s">
        <v>209</v>
      </c>
      <c r="BA47">
        <v>31734</v>
      </c>
      <c r="BB47">
        <v>8</v>
      </c>
      <c r="BC47">
        <v>59227.23</v>
      </c>
      <c r="BD47" s="1" t="s">
        <v>72</v>
      </c>
      <c r="BE47">
        <v>20</v>
      </c>
      <c r="BF47" s="1" t="s">
        <v>261</v>
      </c>
      <c r="BG47" s="1" t="s">
        <v>111</v>
      </c>
      <c r="BH47">
        <v>276</v>
      </c>
      <c r="BJ47" s="1"/>
      <c r="BK47" s="1" t="s">
        <v>208</v>
      </c>
      <c r="BL47" s="1" t="s">
        <v>86</v>
      </c>
      <c r="BM47">
        <v>0</v>
      </c>
      <c r="BO47" s="1"/>
      <c r="BP47" s="1"/>
      <c r="BQ47">
        <v>20</v>
      </c>
      <c r="BR47">
        <v>59227.23</v>
      </c>
      <c r="BS47">
        <v>59227.23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BS48"/>
  <sheetViews>
    <sheetView workbookViewId="0">
      <selection activeCell="D7" sqref="D7"/>
    </sheetView>
  </sheetViews>
  <sheetFormatPr defaultRowHeight="14.5" x14ac:dyDescent="0.35"/>
  <cols>
    <col min="1" max="1" width="19.453125" bestFit="1" customWidth="1"/>
    <col min="2" max="2" width="15.81640625" bestFit="1" customWidth="1"/>
    <col min="3" max="3" width="15" bestFit="1" customWidth="1"/>
    <col min="4" max="4" width="23" bestFit="1" customWidth="1"/>
    <col min="5" max="5" width="16.08984375" bestFit="1" customWidth="1"/>
    <col min="6" max="6" width="24.7265625" bestFit="1" customWidth="1"/>
    <col min="7" max="7" width="13" bestFit="1" customWidth="1"/>
    <col min="8" max="8" width="12.90625" bestFit="1" customWidth="1"/>
    <col min="9" max="9" width="24.26953125" bestFit="1" customWidth="1"/>
    <col min="10" max="10" width="15.90625" bestFit="1" customWidth="1"/>
    <col min="11" max="11" width="10.81640625" bestFit="1" customWidth="1"/>
    <col min="12" max="12" width="16.81640625" bestFit="1" customWidth="1"/>
    <col min="13" max="13" width="12.54296875" bestFit="1" customWidth="1"/>
    <col min="14" max="14" width="14.26953125" bestFit="1" customWidth="1"/>
    <col min="15" max="15" width="18.81640625" bestFit="1" customWidth="1"/>
    <col min="16" max="16" width="12.36328125" bestFit="1" customWidth="1"/>
    <col min="17" max="17" width="12" bestFit="1" customWidth="1"/>
    <col min="18" max="18" width="10.54296875" bestFit="1" customWidth="1"/>
    <col min="19" max="19" width="13.6328125" bestFit="1" customWidth="1"/>
    <col min="20" max="20" width="14" bestFit="1" customWidth="1"/>
    <col min="21" max="21" width="17.26953125" bestFit="1" customWidth="1"/>
    <col min="22" max="22" width="17.90625" bestFit="1" customWidth="1"/>
    <col min="23" max="23" width="12.08984375" bestFit="1" customWidth="1"/>
    <col min="24" max="24" width="5.81640625" bestFit="1" customWidth="1"/>
    <col min="25" max="25" width="14.81640625" bestFit="1" customWidth="1"/>
    <col min="26" max="26" width="80.7265625" bestFit="1" customWidth="1"/>
    <col min="27" max="27" width="14.54296875" bestFit="1" customWidth="1"/>
    <col min="28" max="28" width="16.453125" bestFit="1" customWidth="1"/>
    <col min="29" max="29" width="38.54296875" bestFit="1" customWidth="1"/>
    <col min="30" max="30" width="17.36328125" bestFit="1" customWidth="1"/>
    <col min="31" max="31" width="49.453125" bestFit="1" customWidth="1"/>
    <col min="32" max="32" width="20.6328125" bestFit="1" customWidth="1"/>
    <col min="33" max="33" width="80.6328125" bestFit="1" customWidth="1"/>
    <col min="34" max="34" width="25.1796875" bestFit="1" customWidth="1"/>
    <col min="35" max="35" width="21.90625" bestFit="1" customWidth="1"/>
    <col min="36" max="36" width="18.453125" bestFit="1" customWidth="1"/>
    <col min="37" max="37" width="15.26953125" bestFit="1" customWidth="1"/>
    <col min="38" max="38" width="24.1796875" bestFit="1" customWidth="1"/>
    <col min="39" max="39" width="20.90625" bestFit="1" customWidth="1"/>
    <col min="40" max="40" width="17.08984375" bestFit="1" customWidth="1"/>
    <col min="41" max="41" width="13.81640625" bestFit="1" customWidth="1"/>
    <col min="42" max="42" width="6.81640625" bestFit="1" customWidth="1"/>
    <col min="43" max="43" width="22.26953125" bestFit="1" customWidth="1"/>
    <col min="44" max="44" width="22.7265625" bestFit="1" customWidth="1"/>
    <col min="45" max="45" width="18.54296875" bestFit="1" customWidth="1"/>
    <col min="46" max="46" width="25.7265625" bestFit="1" customWidth="1"/>
    <col min="47" max="47" width="19.453125" bestFit="1" customWidth="1"/>
    <col min="48" max="48" width="17.6328125" bestFit="1" customWidth="1"/>
    <col min="49" max="49" width="17.7265625" bestFit="1" customWidth="1"/>
    <col min="50" max="50" width="21.08984375" bestFit="1" customWidth="1"/>
    <col min="51" max="51" width="18.6328125" bestFit="1" customWidth="1"/>
    <col min="52" max="52" width="17.36328125" bestFit="1" customWidth="1"/>
    <col min="53" max="53" width="26.36328125" bestFit="1" customWidth="1"/>
    <col min="54" max="54" width="26.54296875" bestFit="1" customWidth="1"/>
    <col min="55" max="55" width="22.7265625" bestFit="1" customWidth="1"/>
    <col min="56" max="56" width="6.81640625" bestFit="1" customWidth="1"/>
    <col min="57" max="57" width="13.90625" bestFit="1" customWidth="1"/>
    <col min="58" max="58" width="22.7265625" bestFit="1" customWidth="1"/>
    <col min="59" max="59" width="20.90625" bestFit="1" customWidth="1"/>
    <col min="60" max="60" width="17.90625" bestFit="1" customWidth="1"/>
    <col min="61" max="61" width="24.1796875" bestFit="1" customWidth="1"/>
    <col min="62" max="62" width="21.90625" bestFit="1" customWidth="1"/>
    <col min="63" max="63" width="21.81640625" bestFit="1" customWidth="1"/>
    <col min="64" max="64" width="17.6328125" bestFit="1" customWidth="1"/>
    <col min="65" max="65" width="14.6328125" bestFit="1" customWidth="1"/>
    <col min="66" max="66" width="20.90625" bestFit="1" customWidth="1"/>
    <col min="67" max="67" width="18.6328125" bestFit="1" customWidth="1"/>
    <col min="68" max="68" width="18.90625" bestFit="1" customWidth="1"/>
    <col min="69" max="69" width="28.453125" bestFit="1" customWidth="1"/>
    <col min="70" max="70" width="17.1796875" bestFit="1" customWidth="1"/>
    <col min="71" max="71" width="13.90625" bestFit="1" customWidth="1"/>
  </cols>
  <sheetData>
    <row r="1" spans="1:71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65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  <c r="AZ1" t="s">
        <v>50</v>
      </c>
      <c r="BA1" t="s">
        <v>51</v>
      </c>
      <c r="BB1" t="s">
        <v>52</v>
      </c>
      <c r="BC1" t="s">
        <v>53</v>
      </c>
      <c r="BD1" t="s">
        <v>66</v>
      </c>
      <c r="BE1" t="s">
        <v>54</v>
      </c>
      <c r="BF1" t="s">
        <v>55</v>
      </c>
      <c r="BG1" t="s">
        <v>56</v>
      </c>
      <c r="BH1" t="s">
        <v>57</v>
      </c>
      <c r="BI1" t="s">
        <v>101</v>
      </c>
      <c r="BJ1" t="s">
        <v>102</v>
      </c>
      <c r="BK1" t="s">
        <v>58</v>
      </c>
      <c r="BL1" t="s">
        <v>59</v>
      </c>
      <c r="BM1" t="s">
        <v>60</v>
      </c>
      <c r="BN1" t="s">
        <v>103</v>
      </c>
      <c r="BO1" t="s">
        <v>104</v>
      </c>
      <c r="BP1" t="s">
        <v>61</v>
      </c>
      <c r="BQ1" t="s">
        <v>62</v>
      </c>
      <c r="BR1" t="s">
        <v>63</v>
      </c>
      <c r="BS1" t="s">
        <v>64</v>
      </c>
    </row>
    <row r="2" spans="1:71" x14ac:dyDescent="0.35">
      <c r="A2" s="1" t="s">
        <v>67</v>
      </c>
      <c r="B2" s="1" t="s">
        <v>68</v>
      </c>
      <c r="C2" s="1" t="s">
        <v>69</v>
      </c>
      <c r="D2">
        <v>1</v>
      </c>
      <c r="E2">
        <v>1</v>
      </c>
      <c r="F2" s="2">
        <v>43420.810555555552</v>
      </c>
      <c r="G2" s="3">
        <v>42979</v>
      </c>
      <c r="H2" s="3">
        <v>43008</v>
      </c>
      <c r="I2" s="1" t="s">
        <v>70</v>
      </c>
      <c r="J2">
        <v>1234</v>
      </c>
      <c r="K2">
        <v>1231234455</v>
      </c>
      <c r="L2" s="1" t="s">
        <v>151</v>
      </c>
      <c r="N2" s="1" t="s">
        <v>71</v>
      </c>
      <c r="O2" s="1" t="s">
        <v>84</v>
      </c>
      <c r="P2" s="1" t="s">
        <v>84</v>
      </c>
      <c r="Q2" s="1" t="s">
        <v>84</v>
      </c>
      <c r="R2" s="1"/>
      <c r="S2" t="s">
        <v>84</v>
      </c>
      <c r="U2" s="1" t="s">
        <v>84</v>
      </c>
      <c r="V2" s="1" t="s">
        <v>84</v>
      </c>
      <c r="W2" s="1" t="s">
        <v>84</v>
      </c>
      <c r="X2" s="1" t="s">
        <v>72</v>
      </c>
      <c r="Y2" s="1" t="s">
        <v>125</v>
      </c>
      <c r="Z2" s="1" t="s">
        <v>127</v>
      </c>
      <c r="AA2" s="1" t="s">
        <v>73</v>
      </c>
      <c r="AB2">
        <v>0</v>
      </c>
      <c r="AC2" s="1" t="s">
        <v>75</v>
      </c>
      <c r="AD2">
        <v>70</v>
      </c>
      <c r="AE2" s="1" t="s">
        <v>79</v>
      </c>
      <c r="AF2">
        <v>5</v>
      </c>
      <c r="AG2" s="1" t="s">
        <v>130</v>
      </c>
      <c r="AH2">
        <v>0</v>
      </c>
      <c r="AI2">
        <v>0</v>
      </c>
      <c r="AJ2">
        <v>0</v>
      </c>
      <c r="AK2">
        <v>1443</v>
      </c>
      <c r="AL2">
        <v>0</v>
      </c>
      <c r="AM2">
        <v>8061</v>
      </c>
      <c r="AN2">
        <v>0</v>
      </c>
      <c r="AO2">
        <v>8061</v>
      </c>
      <c r="AP2" s="1" t="s">
        <v>72</v>
      </c>
      <c r="AQ2">
        <v>1</v>
      </c>
      <c r="AR2" s="1" t="s">
        <v>262</v>
      </c>
      <c r="AS2" t="s">
        <v>209</v>
      </c>
      <c r="AT2" t="s">
        <v>263</v>
      </c>
      <c r="AU2" s="1" t="s">
        <v>87</v>
      </c>
      <c r="AV2" s="3">
        <v>43008</v>
      </c>
      <c r="AW2" s="3">
        <v>43008</v>
      </c>
      <c r="AX2" s="3">
        <v>43008</v>
      </c>
      <c r="AY2" s="1" t="s">
        <v>85</v>
      </c>
      <c r="AZ2" s="1" t="s">
        <v>209</v>
      </c>
      <c r="BA2">
        <v>31734</v>
      </c>
      <c r="BB2">
        <v>9</v>
      </c>
      <c r="BC2">
        <v>49267</v>
      </c>
      <c r="BD2" s="1"/>
      <c r="BF2" s="1"/>
      <c r="BG2" s="1"/>
      <c r="BJ2" s="1"/>
      <c r="BK2" s="1"/>
      <c r="BL2" s="1"/>
      <c r="BO2" s="1"/>
      <c r="BP2" s="1"/>
      <c r="BQ2">
        <v>21</v>
      </c>
      <c r="BR2">
        <v>49267</v>
      </c>
      <c r="BS2">
        <v>49267</v>
      </c>
    </row>
    <row r="3" spans="1:71" x14ac:dyDescent="0.35">
      <c r="A3" s="1" t="s">
        <v>67</v>
      </c>
      <c r="B3" s="1" t="s">
        <v>68</v>
      </c>
      <c r="C3" s="1" t="s">
        <v>69</v>
      </c>
      <c r="D3">
        <v>1</v>
      </c>
      <c r="E3">
        <v>1</v>
      </c>
      <c r="F3" s="2">
        <v>43420.810555555552</v>
      </c>
      <c r="G3" s="3">
        <v>42979</v>
      </c>
      <c r="H3" s="3">
        <v>43008</v>
      </c>
      <c r="I3" s="1" t="s">
        <v>70</v>
      </c>
      <c r="J3">
        <v>1234</v>
      </c>
      <c r="K3">
        <v>1231234455</v>
      </c>
      <c r="L3" s="1" t="s">
        <v>151</v>
      </c>
      <c r="N3" s="1" t="s">
        <v>71</v>
      </c>
      <c r="O3" s="1" t="s">
        <v>84</v>
      </c>
      <c r="P3" s="1" t="s">
        <v>84</v>
      </c>
      <c r="Q3" s="1" t="s">
        <v>84</v>
      </c>
      <c r="R3" s="1"/>
      <c r="S3" t="s">
        <v>84</v>
      </c>
      <c r="U3" s="1" t="s">
        <v>84</v>
      </c>
      <c r="V3" s="1" t="s">
        <v>84</v>
      </c>
      <c r="W3" s="1" t="s">
        <v>84</v>
      </c>
      <c r="X3" s="1" t="s">
        <v>72</v>
      </c>
      <c r="Y3" s="1" t="s">
        <v>218</v>
      </c>
      <c r="Z3" s="1" t="s">
        <v>221</v>
      </c>
      <c r="AA3" s="1" t="s">
        <v>73</v>
      </c>
      <c r="AB3">
        <v>2</v>
      </c>
      <c r="AC3" s="1" t="s">
        <v>76</v>
      </c>
      <c r="AD3">
        <v>201</v>
      </c>
      <c r="AE3" s="1" t="s">
        <v>80</v>
      </c>
      <c r="AF3" t="s">
        <v>224</v>
      </c>
      <c r="AG3" s="1" t="s">
        <v>226</v>
      </c>
      <c r="AH3">
        <v>0</v>
      </c>
      <c r="AI3">
        <v>0</v>
      </c>
      <c r="AJ3">
        <v>0</v>
      </c>
      <c r="AK3">
        <v>0</v>
      </c>
      <c r="AL3">
        <v>18696</v>
      </c>
      <c r="AM3">
        <v>0</v>
      </c>
      <c r="AN3">
        <v>18696</v>
      </c>
      <c r="AO3">
        <v>0</v>
      </c>
      <c r="AP3" s="1" t="s">
        <v>72</v>
      </c>
      <c r="AQ3">
        <v>1</v>
      </c>
      <c r="AR3" s="1" t="s">
        <v>262</v>
      </c>
      <c r="AS3" t="s">
        <v>209</v>
      </c>
      <c r="AT3" t="s">
        <v>263</v>
      </c>
      <c r="AU3" s="1" t="s">
        <v>87</v>
      </c>
      <c r="AV3" s="3">
        <v>43008</v>
      </c>
      <c r="AW3" s="3">
        <v>43008</v>
      </c>
      <c r="AX3" s="3">
        <v>43008</v>
      </c>
      <c r="AY3" s="1" t="s">
        <v>85</v>
      </c>
      <c r="AZ3" s="1" t="s">
        <v>209</v>
      </c>
      <c r="BA3">
        <v>31734</v>
      </c>
      <c r="BB3">
        <v>9</v>
      </c>
      <c r="BC3">
        <v>49267</v>
      </c>
      <c r="BD3" s="1"/>
      <c r="BF3" s="1"/>
      <c r="BG3" s="1"/>
      <c r="BJ3" s="1"/>
      <c r="BK3" s="1"/>
      <c r="BL3" s="1"/>
      <c r="BO3" s="1"/>
      <c r="BP3" s="1"/>
      <c r="BQ3">
        <v>21</v>
      </c>
      <c r="BR3">
        <v>49267</v>
      </c>
      <c r="BS3">
        <v>49267</v>
      </c>
    </row>
    <row r="4" spans="1:71" x14ac:dyDescent="0.35">
      <c r="A4" s="1" t="s">
        <v>67</v>
      </c>
      <c r="B4" s="1" t="s">
        <v>68</v>
      </c>
      <c r="C4" s="1" t="s">
        <v>69</v>
      </c>
      <c r="D4">
        <v>1</v>
      </c>
      <c r="E4">
        <v>1</v>
      </c>
      <c r="F4" s="2">
        <v>43420.810555555552</v>
      </c>
      <c r="G4" s="3">
        <v>42979</v>
      </c>
      <c r="H4" s="3">
        <v>43008</v>
      </c>
      <c r="I4" s="1" t="s">
        <v>70</v>
      </c>
      <c r="J4">
        <v>1234</v>
      </c>
      <c r="K4">
        <v>1231234455</v>
      </c>
      <c r="L4" s="1" t="s">
        <v>151</v>
      </c>
      <c r="N4" s="1" t="s">
        <v>71</v>
      </c>
      <c r="O4" s="1" t="s">
        <v>84</v>
      </c>
      <c r="P4" s="1" t="s">
        <v>84</v>
      </c>
      <c r="Q4" s="1" t="s">
        <v>84</v>
      </c>
      <c r="R4" s="1"/>
      <c r="S4" t="s">
        <v>84</v>
      </c>
      <c r="U4" s="1" t="s">
        <v>84</v>
      </c>
      <c r="V4" s="1" t="s">
        <v>84</v>
      </c>
      <c r="W4" s="1" t="s">
        <v>84</v>
      </c>
      <c r="X4" s="1" t="s">
        <v>72</v>
      </c>
      <c r="Y4" s="1" t="s">
        <v>197</v>
      </c>
      <c r="Z4" s="1" t="s">
        <v>200</v>
      </c>
      <c r="AA4" s="1" t="s">
        <v>73</v>
      </c>
      <c r="AB4">
        <v>2</v>
      </c>
      <c r="AC4" s="1" t="s">
        <v>76</v>
      </c>
      <c r="AD4">
        <v>201</v>
      </c>
      <c r="AE4" s="1" t="s">
        <v>80</v>
      </c>
      <c r="AF4" t="s">
        <v>204</v>
      </c>
      <c r="AG4" s="1" t="s">
        <v>135</v>
      </c>
      <c r="AH4">
        <v>0</v>
      </c>
      <c r="AI4">
        <v>0</v>
      </c>
      <c r="AJ4">
        <v>31734</v>
      </c>
      <c r="AK4">
        <v>0</v>
      </c>
      <c r="AL4">
        <v>201843</v>
      </c>
      <c r="AM4">
        <v>0</v>
      </c>
      <c r="AN4">
        <v>201843</v>
      </c>
      <c r="AO4">
        <v>0</v>
      </c>
      <c r="AP4" s="1" t="s">
        <v>72</v>
      </c>
      <c r="AQ4">
        <v>1</v>
      </c>
      <c r="AR4" s="1" t="s">
        <v>262</v>
      </c>
      <c r="AS4" t="s">
        <v>209</v>
      </c>
      <c r="AT4" t="s">
        <v>263</v>
      </c>
      <c r="AU4" s="1" t="s">
        <v>87</v>
      </c>
      <c r="AV4" s="3">
        <v>43008</v>
      </c>
      <c r="AW4" s="3">
        <v>43008</v>
      </c>
      <c r="AX4" s="3">
        <v>43008</v>
      </c>
      <c r="AY4" s="1" t="s">
        <v>85</v>
      </c>
      <c r="AZ4" s="1" t="s">
        <v>209</v>
      </c>
      <c r="BA4">
        <v>31734</v>
      </c>
      <c r="BB4">
        <v>9</v>
      </c>
      <c r="BC4">
        <v>49267</v>
      </c>
      <c r="BD4" s="1"/>
      <c r="BF4" s="1"/>
      <c r="BG4" s="1"/>
      <c r="BJ4" s="1"/>
      <c r="BK4" s="1"/>
      <c r="BL4" s="1"/>
      <c r="BO4" s="1"/>
      <c r="BP4" s="1"/>
      <c r="BQ4">
        <v>21</v>
      </c>
      <c r="BR4">
        <v>49267</v>
      </c>
      <c r="BS4">
        <v>49267</v>
      </c>
    </row>
    <row r="5" spans="1:71" x14ac:dyDescent="0.35">
      <c r="A5" s="1" t="s">
        <v>67</v>
      </c>
      <c r="B5" s="1" t="s">
        <v>68</v>
      </c>
      <c r="C5" s="1" t="s">
        <v>69</v>
      </c>
      <c r="D5">
        <v>1</v>
      </c>
      <c r="E5">
        <v>1</v>
      </c>
      <c r="F5" s="2">
        <v>43420.810555555552</v>
      </c>
      <c r="G5" s="3">
        <v>42979</v>
      </c>
      <c r="H5" s="3">
        <v>43008</v>
      </c>
      <c r="I5" s="1" t="s">
        <v>70</v>
      </c>
      <c r="J5">
        <v>1234</v>
      </c>
      <c r="K5">
        <v>1231234455</v>
      </c>
      <c r="L5" s="1" t="s">
        <v>151</v>
      </c>
      <c r="N5" s="1" t="s">
        <v>71</v>
      </c>
      <c r="O5" s="1" t="s">
        <v>84</v>
      </c>
      <c r="P5" s="1" t="s">
        <v>84</v>
      </c>
      <c r="Q5" s="1" t="s">
        <v>84</v>
      </c>
      <c r="R5" s="1"/>
      <c r="S5" t="s">
        <v>84</v>
      </c>
      <c r="U5" s="1" t="s">
        <v>84</v>
      </c>
      <c r="V5" s="1" t="s">
        <v>84</v>
      </c>
      <c r="W5" s="1" t="s">
        <v>84</v>
      </c>
      <c r="X5" s="1" t="s">
        <v>72</v>
      </c>
      <c r="Y5" s="1" t="s">
        <v>210</v>
      </c>
      <c r="Z5" s="1" t="s">
        <v>211</v>
      </c>
      <c r="AA5" s="1" t="s">
        <v>73</v>
      </c>
      <c r="AB5">
        <v>2</v>
      </c>
      <c r="AC5" s="1" t="s">
        <v>76</v>
      </c>
      <c r="AD5">
        <v>201</v>
      </c>
      <c r="AE5" s="1" t="s">
        <v>80</v>
      </c>
      <c r="AF5" t="s">
        <v>212</v>
      </c>
      <c r="AG5" s="1" t="s">
        <v>213</v>
      </c>
      <c r="AH5">
        <v>0</v>
      </c>
      <c r="AI5">
        <v>0</v>
      </c>
      <c r="AJ5">
        <v>0</v>
      </c>
      <c r="AK5">
        <v>0</v>
      </c>
      <c r="AL5">
        <v>59249.1</v>
      </c>
      <c r="AM5">
        <v>0</v>
      </c>
      <c r="AN5">
        <v>59249.1</v>
      </c>
      <c r="AO5">
        <v>0</v>
      </c>
      <c r="AP5" s="1" t="s">
        <v>72</v>
      </c>
      <c r="AQ5">
        <v>1</v>
      </c>
      <c r="AR5" s="1" t="s">
        <v>262</v>
      </c>
      <c r="AS5" t="s">
        <v>209</v>
      </c>
      <c r="AT5" t="s">
        <v>263</v>
      </c>
      <c r="AU5" s="1" t="s">
        <v>87</v>
      </c>
      <c r="AV5" s="3">
        <v>43008</v>
      </c>
      <c r="AW5" s="3">
        <v>43008</v>
      </c>
      <c r="AX5" s="3">
        <v>43008</v>
      </c>
      <c r="AY5" s="1" t="s">
        <v>85</v>
      </c>
      <c r="AZ5" s="1" t="s">
        <v>209</v>
      </c>
      <c r="BA5">
        <v>31734</v>
      </c>
      <c r="BB5">
        <v>9</v>
      </c>
      <c r="BC5">
        <v>49267</v>
      </c>
      <c r="BD5" s="1"/>
      <c r="BF5" s="1"/>
      <c r="BG5" s="1"/>
      <c r="BJ5" s="1"/>
      <c r="BK5" s="1"/>
      <c r="BL5" s="1"/>
      <c r="BO5" s="1"/>
      <c r="BP5" s="1"/>
      <c r="BQ5">
        <v>21</v>
      </c>
      <c r="BR5">
        <v>49267</v>
      </c>
      <c r="BS5">
        <v>49267</v>
      </c>
    </row>
    <row r="6" spans="1:71" x14ac:dyDescent="0.35">
      <c r="A6" s="1" t="s">
        <v>67</v>
      </c>
      <c r="B6" s="1" t="s">
        <v>68</v>
      </c>
      <c r="C6" s="1" t="s">
        <v>69</v>
      </c>
      <c r="D6">
        <v>1</v>
      </c>
      <c r="E6">
        <v>1</v>
      </c>
      <c r="F6" s="2">
        <v>43420.810555555552</v>
      </c>
      <c r="G6" s="3">
        <v>42979</v>
      </c>
      <c r="H6" s="3">
        <v>43008</v>
      </c>
      <c r="I6" s="1" t="s">
        <v>70</v>
      </c>
      <c r="J6">
        <v>1234</v>
      </c>
      <c r="K6">
        <v>1231234455</v>
      </c>
      <c r="L6" s="1" t="s">
        <v>151</v>
      </c>
      <c r="N6" s="1" t="s">
        <v>71</v>
      </c>
      <c r="O6" s="1" t="s">
        <v>84</v>
      </c>
      <c r="P6" s="1" t="s">
        <v>84</v>
      </c>
      <c r="Q6" s="1" t="s">
        <v>84</v>
      </c>
      <c r="R6" s="1"/>
      <c r="S6" t="s">
        <v>84</v>
      </c>
      <c r="U6" s="1" t="s">
        <v>84</v>
      </c>
      <c r="V6" s="1" t="s">
        <v>84</v>
      </c>
      <c r="W6" s="1" t="s">
        <v>84</v>
      </c>
      <c r="X6" s="1" t="s">
        <v>72</v>
      </c>
      <c r="Y6" s="1" t="s">
        <v>152</v>
      </c>
      <c r="Z6" s="1" t="s">
        <v>164</v>
      </c>
      <c r="AA6" s="1" t="s">
        <v>73</v>
      </c>
      <c r="AB6">
        <v>2</v>
      </c>
      <c r="AC6" s="1" t="s">
        <v>76</v>
      </c>
      <c r="AD6">
        <v>202</v>
      </c>
      <c r="AE6" s="1" t="s">
        <v>81</v>
      </c>
      <c r="AF6" t="s">
        <v>178</v>
      </c>
      <c r="AG6" s="1" t="s">
        <v>182</v>
      </c>
      <c r="AH6">
        <v>0</v>
      </c>
      <c r="AI6">
        <v>0</v>
      </c>
      <c r="AJ6">
        <v>0</v>
      </c>
      <c r="AK6">
        <v>0</v>
      </c>
      <c r="AL6">
        <v>0</v>
      </c>
      <c r="AM6">
        <v>2705.33</v>
      </c>
      <c r="AN6">
        <v>0</v>
      </c>
      <c r="AO6">
        <v>2705.33</v>
      </c>
      <c r="AP6" s="1" t="s">
        <v>72</v>
      </c>
      <c r="AQ6">
        <v>1</v>
      </c>
      <c r="AR6" s="1" t="s">
        <v>262</v>
      </c>
      <c r="AS6" t="s">
        <v>209</v>
      </c>
      <c r="AT6" t="s">
        <v>263</v>
      </c>
      <c r="AU6" s="1" t="s">
        <v>87</v>
      </c>
      <c r="AV6" s="3">
        <v>43008</v>
      </c>
      <c r="AW6" s="3">
        <v>43008</v>
      </c>
      <c r="AX6" s="3">
        <v>43008</v>
      </c>
      <c r="AY6" s="1" t="s">
        <v>85</v>
      </c>
      <c r="AZ6" s="1" t="s">
        <v>209</v>
      </c>
      <c r="BA6">
        <v>31734</v>
      </c>
      <c r="BB6">
        <v>9</v>
      </c>
      <c r="BC6">
        <v>49267</v>
      </c>
      <c r="BD6" s="1"/>
      <c r="BF6" s="1"/>
      <c r="BG6" s="1"/>
      <c r="BJ6" s="1"/>
      <c r="BK6" s="1"/>
      <c r="BL6" s="1"/>
      <c r="BO6" s="1"/>
      <c r="BP6" s="1"/>
      <c r="BQ6">
        <v>21</v>
      </c>
      <c r="BR6">
        <v>49267</v>
      </c>
      <c r="BS6">
        <v>49267</v>
      </c>
    </row>
    <row r="7" spans="1:71" x14ac:dyDescent="0.35">
      <c r="A7" s="1" t="s">
        <v>67</v>
      </c>
      <c r="B7" s="1" t="s">
        <v>68</v>
      </c>
      <c r="C7" s="1" t="s">
        <v>69</v>
      </c>
      <c r="D7">
        <v>1</v>
      </c>
      <c r="E7">
        <v>1</v>
      </c>
      <c r="F7" s="2">
        <v>43420.810555555552</v>
      </c>
      <c r="G7" s="3">
        <v>42979</v>
      </c>
      <c r="H7" s="3">
        <v>43008</v>
      </c>
      <c r="I7" s="1" t="s">
        <v>70</v>
      </c>
      <c r="J7">
        <v>1234</v>
      </c>
      <c r="K7">
        <v>1231234455</v>
      </c>
      <c r="L7" s="1" t="s">
        <v>151</v>
      </c>
      <c r="N7" s="1" t="s">
        <v>71</v>
      </c>
      <c r="O7" s="1" t="s">
        <v>84</v>
      </c>
      <c r="P7" s="1" t="s">
        <v>84</v>
      </c>
      <c r="Q7" s="1" t="s">
        <v>84</v>
      </c>
      <c r="R7" s="1"/>
      <c r="S7" t="s">
        <v>84</v>
      </c>
      <c r="U7" s="1" t="s">
        <v>84</v>
      </c>
      <c r="V7" s="1" t="s">
        <v>84</v>
      </c>
      <c r="W7" s="1" t="s">
        <v>84</v>
      </c>
      <c r="X7" s="1" t="s">
        <v>72</v>
      </c>
      <c r="Y7" s="1" t="s">
        <v>153</v>
      </c>
      <c r="Z7" s="1" t="s">
        <v>165</v>
      </c>
      <c r="AA7" s="1" t="s">
        <v>73</v>
      </c>
      <c r="AB7">
        <v>2</v>
      </c>
      <c r="AC7" s="1" t="s">
        <v>76</v>
      </c>
      <c r="AD7">
        <v>202</v>
      </c>
      <c r="AE7" s="1" t="s">
        <v>81</v>
      </c>
      <c r="AF7" t="s">
        <v>179</v>
      </c>
      <c r="AG7" s="1" t="s">
        <v>183</v>
      </c>
      <c r="AH7">
        <v>0</v>
      </c>
      <c r="AI7">
        <v>0</v>
      </c>
      <c r="AJ7">
        <v>0</v>
      </c>
      <c r="AK7">
        <v>0</v>
      </c>
      <c r="AL7">
        <v>0</v>
      </c>
      <c r="AM7">
        <v>2337</v>
      </c>
      <c r="AN7">
        <v>0</v>
      </c>
      <c r="AO7">
        <v>2337</v>
      </c>
      <c r="AP7" s="1" t="s">
        <v>72</v>
      </c>
      <c r="AQ7">
        <v>1</v>
      </c>
      <c r="AR7" s="1" t="s">
        <v>262</v>
      </c>
      <c r="AS7" t="s">
        <v>209</v>
      </c>
      <c r="AT7" t="s">
        <v>263</v>
      </c>
      <c r="AU7" s="1" t="s">
        <v>87</v>
      </c>
      <c r="AV7" s="3">
        <v>43008</v>
      </c>
      <c r="AW7" s="3">
        <v>43008</v>
      </c>
      <c r="AX7" s="3">
        <v>43008</v>
      </c>
      <c r="AY7" s="1" t="s">
        <v>85</v>
      </c>
      <c r="AZ7" s="1" t="s">
        <v>209</v>
      </c>
      <c r="BA7">
        <v>31734</v>
      </c>
      <c r="BB7">
        <v>9</v>
      </c>
      <c r="BC7">
        <v>49267</v>
      </c>
      <c r="BD7" s="1"/>
      <c r="BF7" s="1"/>
      <c r="BG7" s="1"/>
      <c r="BJ7" s="1"/>
      <c r="BK7" s="1"/>
      <c r="BL7" s="1"/>
      <c r="BO7" s="1"/>
      <c r="BP7" s="1"/>
      <c r="BQ7">
        <v>21</v>
      </c>
      <c r="BR7">
        <v>49267</v>
      </c>
      <c r="BS7">
        <v>49267</v>
      </c>
    </row>
    <row r="8" spans="1:71" x14ac:dyDescent="0.35">
      <c r="A8" s="1" t="s">
        <v>67</v>
      </c>
      <c r="B8" s="1" t="s">
        <v>68</v>
      </c>
      <c r="C8" s="1" t="s">
        <v>69</v>
      </c>
      <c r="D8">
        <v>1</v>
      </c>
      <c r="E8">
        <v>1</v>
      </c>
      <c r="F8" s="2">
        <v>43420.810555555552</v>
      </c>
      <c r="G8" s="3">
        <v>42979</v>
      </c>
      <c r="H8" s="3">
        <v>43008</v>
      </c>
      <c r="I8" s="1" t="s">
        <v>70</v>
      </c>
      <c r="J8">
        <v>1234</v>
      </c>
      <c r="K8">
        <v>1231234455</v>
      </c>
      <c r="L8" s="1" t="s">
        <v>151</v>
      </c>
      <c r="N8" s="1" t="s">
        <v>71</v>
      </c>
      <c r="O8" s="1" t="s">
        <v>84</v>
      </c>
      <c r="P8" s="1" t="s">
        <v>84</v>
      </c>
      <c r="Q8" s="1" t="s">
        <v>84</v>
      </c>
      <c r="R8" s="1"/>
      <c r="S8" t="s">
        <v>84</v>
      </c>
      <c r="U8" s="1" t="s">
        <v>84</v>
      </c>
      <c r="V8" s="1" t="s">
        <v>84</v>
      </c>
      <c r="W8" s="1" t="s">
        <v>84</v>
      </c>
      <c r="X8" s="1" t="s">
        <v>72</v>
      </c>
      <c r="Y8" s="1" t="s">
        <v>154</v>
      </c>
      <c r="Z8" s="1" t="s">
        <v>166</v>
      </c>
      <c r="AA8" s="1" t="s">
        <v>73</v>
      </c>
      <c r="AB8">
        <v>2</v>
      </c>
      <c r="AC8" s="1" t="s">
        <v>76</v>
      </c>
      <c r="AD8">
        <v>202</v>
      </c>
      <c r="AE8" s="1" t="s">
        <v>81</v>
      </c>
      <c r="AF8" t="s">
        <v>180</v>
      </c>
      <c r="AG8" s="1" t="s">
        <v>184</v>
      </c>
      <c r="AH8">
        <v>0</v>
      </c>
      <c r="AI8">
        <v>0</v>
      </c>
      <c r="AJ8">
        <v>0</v>
      </c>
      <c r="AK8">
        <v>1430</v>
      </c>
      <c r="AL8">
        <v>0</v>
      </c>
      <c r="AM8">
        <v>5720</v>
      </c>
      <c r="AN8">
        <v>0</v>
      </c>
      <c r="AO8">
        <v>5720</v>
      </c>
      <c r="AP8" s="1" t="s">
        <v>72</v>
      </c>
      <c r="AQ8">
        <v>1</v>
      </c>
      <c r="AR8" s="1" t="s">
        <v>262</v>
      </c>
      <c r="AS8" t="s">
        <v>209</v>
      </c>
      <c r="AT8" t="s">
        <v>263</v>
      </c>
      <c r="AU8" s="1" t="s">
        <v>87</v>
      </c>
      <c r="AV8" s="3">
        <v>43008</v>
      </c>
      <c r="AW8" s="3">
        <v>43008</v>
      </c>
      <c r="AX8" s="3">
        <v>43008</v>
      </c>
      <c r="AY8" s="1" t="s">
        <v>85</v>
      </c>
      <c r="AZ8" s="1" t="s">
        <v>209</v>
      </c>
      <c r="BA8">
        <v>31734</v>
      </c>
      <c r="BB8">
        <v>9</v>
      </c>
      <c r="BC8">
        <v>49267</v>
      </c>
      <c r="BD8" s="1"/>
      <c r="BF8" s="1"/>
      <c r="BG8" s="1"/>
      <c r="BJ8" s="1"/>
      <c r="BK8" s="1"/>
      <c r="BL8" s="1"/>
      <c r="BO8" s="1"/>
      <c r="BP8" s="1"/>
      <c r="BQ8">
        <v>21</v>
      </c>
      <c r="BR8">
        <v>49267</v>
      </c>
      <c r="BS8">
        <v>49267</v>
      </c>
    </row>
    <row r="9" spans="1:71" x14ac:dyDescent="0.35">
      <c r="A9" s="1" t="s">
        <v>67</v>
      </c>
      <c r="B9" s="1" t="s">
        <v>68</v>
      </c>
      <c r="C9" s="1" t="s">
        <v>69</v>
      </c>
      <c r="D9">
        <v>1</v>
      </c>
      <c r="E9">
        <v>1</v>
      </c>
      <c r="F9" s="2">
        <v>43420.810555555552</v>
      </c>
      <c r="G9" s="3">
        <v>42979</v>
      </c>
      <c r="H9" s="3">
        <v>43008</v>
      </c>
      <c r="I9" s="1" t="s">
        <v>70</v>
      </c>
      <c r="J9">
        <v>1234</v>
      </c>
      <c r="K9">
        <v>1231234455</v>
      </c>
      <c r="L9" s="1" t="s">
        <v>151</v>
      </c>
      <c r="N9" s="1" t="s">
        <v>71</v>
      </c>
      <c r="O9" s="1" t="s">
        <v>84</v>
      </c>
      <c r="P9" s="1" t="s">
        <v>84</v>
      </c>
      <c r="Q9" s="1" t="s">
        <v>84</v>
      </c>
      <c r="R9" s="1"/>
      <c r="S9" t="s">
        <v>84</v>
      </c>
      <c r="U9" s="1" t="s">
        <v>84</v>
      </c>
      <c r="V9" s="1" t="s">
        <v>84</v>
      </c>
      <c r="W9" s="1" t="s">
        <v>84</v>
      </c>
      <c r="X9" s="1" t="s">
        <v>72</v>
      </c>
      <c r="Y9" s="1" t="s">
        <v>198</v>
      </c>
      <c r="Z9" s="1" t="s">
        <v>201</v>
      </c>
      <c r="AA9" s="1" t="s">
        <v>73</v>
      </c>
      <c r="AB9">
        <v>2</v>
      </c>
      <c r="AC9" s="1" t="s">
        <v>76</v>
      </c>
      <c r="AD9">
        <v>202</v>
      </c>
      <c r="AE9" s="1" t="s">
        <v>81</v>
      </c>
      <c r="AF9" t="s">
        <v>205</v>
      </c>
      <c r="AG9" s="1" t="s">
        <v>207</v>
      </c>
      <c r="AH9">
        <v>0</v>
      </c>
      <c r="AI9">
        <v>0</v>
      </c>
      <c r="AJ9">
        <v>0</v>
      </c>
      <c r="AK9">
        <v>1476</v>
      </c>
      <c r="AL9">
        <v>0</v>
      </c>
      <c r="AM9">
        <v>10332</v>
      </c>
      <c r="AN9">
        <v>0</v>
      </c>
      <c r="AO9">
        <v>10332</v>
      </c>
      <c r="AP9" s="1" t="s">
        <v>72</v>
      </c>
      <c r="AQ9">
        <v>1</v>
      </c>
      <c r="AR9" s="1" t="s">
        <v>262</v>
      </c>
      <c r="AS9" t="s">
        <v>209</v>
      </c>
      <c r="AT9" t="s">
        <v>263</v>
      </c>
      <c r="AU9" s="1" t="s">
        <v>87</v>
      </c>
      <c r="AV9" s="3">
        <v>43008</v>
      </c>
      <c r="AW9" s="3">
        <v>43008</v>
      </c>
      <c r="AX9" s="3">
        <v>43008</v>
      </c>
      <c r="AY9" s="1" t="s">
        <v>85</v>
      </c>
      <c r="AZ9" s="1" t="s">
        <v>209</v>
      </c>
      <c r="BA9">
        <v>31734</v>
      </c>
      <c r="BB9">
        <v>9</v>
      </c>
      <c r="BC9">
        <v>49267</v>
      </c>
      <c r="BD9" s="1"/>
      <c r="BF9" s="1"/>
      <c r="BG9" s="1"/>
      <c r="BJ9" s="1"/>
      <c r="BK9" s="1"/>
      <c r="BL9" s="1"/>
      <c r="BO9" s="1"/>
      <c r="BP9" s="1"/>
      <c r="BQ9">
        <v>21</v>
      </c>
      <c r="BR9">
        <v>49267</v>
      </c>
      <c r="BS9">
        <v>49267</v>
      </c>
    </row>
    <row r="10" spans="1:71" x14ac:dyDescent="0.35">
      <c r="A10" s="1" t="s">
        <v>67</v>
      </c>
      <c r="B10" s="1" t="s">
        <v>68</v>
      </c>
      <c r="C10" s="1" t="s">
        <v>69</v>
      </c>
      <c r="D10">
        <v>1</v>
      </c>
      <c r="E10">
        <v>1</v>
      </c>
      <c r="F10" s="2">
        <v>43420.810555555552</v>
      </c>
      <c r="G10" s="3">
        <v>42979</v>
      </c>
      <c r="H10" s="3">
        <v>43008</v>
      </c>
      <c r="I10" s="1" t="s">
        <v>70</v>
      </c>
      <c r="J10">
        <v>1234</v>
      </c>
      <c r="K10">
        <v>1231234455</v>
      </c>
      <c r="L10" s="1" t="s">
        <v>151</v>
      </c>
      <c r="N10" s="1" t="s">
        <v>71</v>
      </c>
      <c r="O10" s="1" t="s">
        <v>84</v>
      </c>
      <c r="P10" s="1" t="s">
        <v>84</v>
      </c>
      <c r="Q10" s="1" t="s">
        <v>84</v>
      </c>
      <c r="R10" s="1"/>
      <c r="S10" t="s">
        <v>84</v>
      </c>
      <c r="U10" s="1" t="s">
        <v>84</v>
      </c>
      <c r="V10" s="1" t="s">
        <v>84</v>
      </c>
      <c r="W10" s="1" t="s">
        <v>84</v>
      </c>
      <c r="X10" s="1" t="s">
        <v>72</v>
      </c>
      <c r="Y10" s="1" t="s">
        <v>219</v>
      </c>
      <c r="Z10" s="1" t="s">
        <v>222</v>
      </c>
      <c r="AA10" s="1" t="s">
        <v>73</v>
      </c>
      <c r="AB10">
        <v>2</v>
      </c>
      <c r="AC10" s="1" t="s">
        <v>76</v>
      </c>
      <c r="AD10">
        <v>202</v>
      </c>
      <c r="AE10" s="1" t="s">
        <v>81</v>
      </c>
      <c r="AF10" t="s">
        <v>225</v>
      </c>
      <c r="AG10" s="1" t="s">
        <v>227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4494.42</v>
      </c>
      <c r="AN10">
        <v>0</v>
      </c>
      <c r="AO10">
        <v>4494.42</v>
      </c>
      <c r="AP10" s="1" t="s">
        <v>72</v>
      </c>
      <c r="AQ10">
        <v>1</v>
      </c>
      <c r="AR10" s="1" t="s">
        <v>262</v>
      </c>
      <c r="AS10" t="s">
        <v>209</v>
      </c>
      <c r="AT10" t="s">
        <v>263</v>
      </c>
      <c r="AU10" s="1" t="s">
        <v>87</v>
      </c>
      <c r="AV10" s="3">
        <v>43008</v>
      </c>
      <c r="AW10" s="3">
        <v>43008</v>
      </c>
      <c r="AX10" s="3">
        <v>43008</v>
      </c>
      <c r="AY10" s="1" t="s">
        <v>85</v>
      </c>
      <c r="AZ10" s="1" t="s">
        <v>209</v>
      </c>
      <c r="BA10">
        <v>31734</v>
      </c>
      <c r="BB10">
        <v>9</v>
      </c>
      <c r="BC10">
        <v>49267</v>
      </c>
      <c r="BD10" s="1"/>
      <c r="BF10" s="1"/>
      <c r="BG10" s="1"/>
      <c r="BJ10" s="1"/>
      <c r="BK10" s="1"/>
      <c r="BL10" s="1"/>
      <c r="BO10" s="1"/>
      <c r="BP10" s="1"/>
      <c r="BQ10">
        <v>21</v>
      </c>
      <c r="BR10">
        <v>49267</v>
      </c>
      <c r="BS10">
        <v>49267</v>
      </c>
    </row>
    <row r="11" spans="1:71" x14ac:dyDescent="0.35">
      <c r="A11" s="1" t="s">
        <v>67</v>
      </c>
      <c r="B11" s="1" t="s">
        <v>68</v>
      </c>
      <c r="C11" s="1" t="s">
        <v>69</v>
      </c>
      <c r="D11">
        <v>1</v>
      </c>
      <c r="E11">
        <v>1</v>
      </c>
      <c r="F11" s="2">
        <v>43420.810555555552</v>
      </c>
      <c r="G11" s="3">
        <v>42979</v>
      </c>
      <c r="H11" s="3">
        <v>43008</v>
      </c>
      <c r="I11" s="1" t="s">
        <v>70</v>
      </c>
      <c r="J11">
        <v>1234</v>
      </c>
      <c r="K11">
        <v>1231234455</v>
      </c>
      <c r="L11" s="1" t="s">
        <v>151</v>
      </c>
      <c r="N11" s="1" t="s">
        <v>71</v>
      </c>
      <c r="O11" s="1" t="s">
        <v>84</v>
      </c>
      <c r="P11" s="1" t="s">
        <v>84</v>
      </c>
      <c r="Q11" s="1" t="s">
        <v>84</v>
      </c>
      <c r="R11" s="1"/>
      <c r="S11" t="s">
        <v>84</v>
      </c>
      <c r="U11" s="1" t="s">
        <v>84</v>
      </c>
      <c r="V11" s="1" t="s">
        <v>84</v>
      </c>
      <c r="W11" s="1" t="s">
        <v>84</v>
      </c>
      <c r="X11" s="1" t="s">
        <v>72</v>
      </c>
      <c r="Y11" s="1" t="s">
        <v>155</v>
      </c>
      <c r="Z11" s="1" t="s">
        <v>167</v>
      </c>
      <c r="AA11" s="1" t="s">
        <v>73</v>
      </c>
      <c r="AB11">
        <v>2</v>
      </c>
      <c r="AC11" s="1" t="s">
        <v>76</v>
      </c>
      <c r="AD11">
        <v>220</v>
      </c>
      <c r="AE11" s="1" t="s">
        <v>176</v>
      </c>
      <c r="AF11">
        <v>3</v>
      </c>
      <c r="AG11" s="1" t="s">
        <v>145</v>
      </c>
      <c r="AH11">
        <v>0</v>
      </c>
      <c r="AI11">
        <v>0</v>
      </c>
      <c r="AJ11">
        <v>0</v>
      </c>
      <c r="AK11">
        <v>1286</v>
      </c>
      <c r="AL11">
        <v>0</v>
      </c>
      <c r="AM11">
        <v>10126</v>
      </c>
      <c r="AN11">
        <v>0</v>
      </c>
      <c r="AO11">
        <v>10126</v>
      </c>
      <c r="AP11" s="1" t="s">
        <v>72</v>
      </c>
      <c r="AQ11">
        <v>1</v>
      </c>
      <c r="AR11" s="1" t="s">
        <v>262</v>
      </c>
      <c r="AS11" t="s">
        <v>209</v>
      </c>
      <c r="AT11" t="s">
        <v>263</v>
      </c>
      <c r="AU11" s="1" t="s">
        <v>87</v>
      </c>
      <c r="AV11" s="3">
        <v>43008</v>
      </c>
      <c r="AW11" s="3">
        <v>43008</v>
      </c>
      <c r="AX11" s="3">
        <v>43008</v>
      </c>
      <c r="AY11" s="1" t="s">
        <v>85</v>
      </c>
      <c r="AZ11" s="1" t="s">
        <v>209</v>
      </c>
      <c r="BA11">
        <v>31734</v>
      </c>
      <c r="BB11">
        <v>9</v>
      </c>
      <c r="BC11">
        <v>49267</v>
      </c>
      <c r="BD11" s="1"/>
      <c r="BF11" s="1"/>
      <c r="BG11" s="1"/>
      <c r="BJ11" s="1"/>
      <c r="BK11" s="1"/>
      <c r="BL11" s="1"/>
      <c r="BO11" s="1"/>
      <c r="BP11" s="1"/>
      <c r="BQ11">
        <v>21</v>
      </c>
      <c r="BR11">
        <v>49267</v>
      </c>
      <c r="BS11">
        <v>49267</v>
      </c>
    </row>
    <row r="12" spans="1:71" x14ac:dyDescent="0.35">
      <c r="A12" s="1" t="s">
        <v>67</v>
      </c>
      <c r="B12" s="1" t="s">
        <v>68</v>
      </c>
      <c r="C12" s="1" t="s">
        <v>69</v>
      </c>
      <c r="D12">
        <v>1</v>
      </c>
      <c r="E12">
        <v>1</v>
      </c>
      <c r="F12" s="2">
        <v>43420.810555555552</v>
      </c>
      <c r="G12" s="3">
        <v>42979</v>
      </c>
      <c r="H12" s="3">
        <v>43008</v>
      </c>
      <c r="I12" s="1" t="s">
        <v>70</v>
      </c>
      <c r="J12">
        <v>1234</v>
      </c>
      <c r="K12">
        <v>1231234455</v>
      </c>
      <c r="L12" s="1" t="s">
        <v>151</v>
      </c>
      <c r="N12" s="1" t="s">
        <v>71</v>
      </c>
      <c r="O12" s="1" t="s">
        <v>84</v>
      </c>
      <c r="P12" s="1" t="s">
        <v>84</v>
      </c>
      <c r="Q12" s="1" t="s">
        <v>84</v>
      </c>
      <c r="R12" s="1"/>
      <c r="S12" t="s">
        <v>84</v>
      </c>
      <c r="U12" s="1" t="s">
        <v>84</v>
      </c>
      <c r="V12" s="1" t="s">
        <v>84</v>
      </c>
      <c r="W12" s="1" t="s">
        <v>84</v>
      </c>
      <c r="X12" s="1" t="s">
        <v>72</v>
      </c>
      <c r="Y12" s="1" t="s">
        <v>110</v>
      </c>
      <c r="Z12" s="1" t="s">
        <v>113</v>
      </c>
      <c r="AA12" s="1" t="s">
        <v>73</v>
      </c>
      <c r="AB12">
        <v>2</v>
      </c>
      <c r="AC12" s="1" t="s">
        <v>76</v>
      </c>
      <c r="AD12">
        <v>221</v>
      </c>
      <c r="AE12" s="1" t="s">
        <v>116</v>
      </c>
      <c r="AF12">
        <v>1</v>
      </c>
      <c r="AG12" s="1" t="s">
        <v>119</v>
      </c>
      <c r="AH12">
        <v>0</v>
      </c>
      <c r="AI12">
        <v>0</v>
      </c>
      <c r="AJ12">
        <v>0</v>
      </c>
      <c r="AK12">
        <v>5934</v>
      </c>
      <c r="AL12">
        <v>437</v>
      </c>
      <c r="AM12">
        <v>52318.1</v>
      </c>
      <c r="AN12">
        <v>0</v>
      </c>
      <c r="AO12">
        <v>51881.1</v>
      </c>
      <c r="AP12" s="1" t="s">
        <v>72</v>
      </c>
      <c r="AQ12">
        <v>1</v>
      </c>
      <c r="AR12" s="1" t="s">
        <v>262</v>
      </c>
      <c r="AS12" t="s">
        <v>209</v>
      </c>
      <c r="AT12" t="s">
        <v>263</v>
      </c>
      <c r="AU12" s="1" t="s">
        <v>87</v>
      </c>
      <c r="AV12" s="3">
        <v>43008</v>
      </c>
      <c r="AW12" s="3">
        <v>43008</v>
      </c>
      <c r="AX12" s="3">
        <v>43008</v>
      </c>
      <c r="AY12" s="1" t="s">
        <v>85</v>
      </c>
      <c r="AZ12" s="1" t="s">
        <v>209</v>
      </c>
      <c r="BA12">
        <v>31734</v>
      </c>
      <c r="BB12">
        <v>9</v>
      </c>
      <c r="BC12">
        <v>49267</v>
      </c>
      <c r="BD12" s="1"/>
      <c r="BF12" s="1"/>
      <c r="BG12" s="1"/>
      <c r="BJ12" s="1"/>
      <c r="BK12" s="1"/>
      <c r="BL12" s="1"/>
      <c r="BO12" s="1"/>
      <c r="BP12" s="1"/>
      <c r="BQ12">
        <v>21</v>
      </c>
      <c r="BR12">
        <v>49267</v>
      </c>
      <c r="BS12">
        <v>49267</v>
      </c>
    </row>
    <row r="13" spans="1:71" x14ac:dyDescent="0.35">
      <c r="A13" s="1" t="s">
        <v>67</v>
      </c>
      <c r="B13" s="1" t="s">
        <v>68</v>
      </c>
      <c r="C13" s="1" t="s">
        <v>69</v>
      </c>
      <c r="D13">
        <v>1</v>
      </c>
      <c r="E13">
        <v>1</v>
      </c>
      <c r="F13" s="2">
        <v>43420.810555555552</v>
      </c>
      <c r="G13" s="3">
        <v>42979</v>
      </c>
      <c r="H13" s="3">
        <v>43008</v>
      </c>
      <c r="I13" s="1" t="s">
        <v>70</v>
      </c>
      <c r="J13">
        <v>1234</v>
      </c>
      <c r="K13">
        <v>1231234455</v>
      </c>
      <c r="L13" s="1" t="s">
        <v>151</v>
      </c>
      <c r="N13" s="1" t="s">
        <v>71</v>
      </c>
      <c r="O13" s="1" t="s">
        <v>84</v>
      </c>
      <c r="P13" s="1" t="s">
        <v>84</v>
      </c>
      <c r="Q13" s="1" t="s">
        <v>84</v>
      </c>
      <c r="R13" s="1"/>
      <c r="S13" t="s">
        <v>84</v>
      </c>
      <c r="U13" s="1" t="s">
        <v>84</v>
      </c>
      <c r="V13" s="1" t="s">
        <v>84</v>
      </c>
      <c r="W13" s="1" t="s">
        <v>84</v>
      </c>
      <c r="X13" s="1" t="s">
        <v>72</v>
      </c>
      <c r="Y13" s="1" t="s">
        <v>111</v>
      </c>
      <c r="Z13" s="1" t="s">
        <v>114</v>
      </c>
      <c r="AA13" s="1" t="s">
        <v>73</v>
      </c>
      <c r="AB13">
        <v>2</v>
      </c>
      <c r="AC13" s="1" t="s">
        <v>76</v>
      </c>
      <c r="AD13">
        <v>221</v>
      </c>
      <c r="AE13" s="1" t="s">
        <v>116</v>
      </c>
      <c r="AF13">
        <v>2</v>
      </c>
      <c r="AG13" s="1" t="s">
        <v>120</v>
      </c>
      <c r="AH13">
        <v>0</v>
      </c>
      <c r="AI13">
        <v>0</v>
      </c>
      <c r="AJ13">
        <v>543.4</v>
      </c>
      <c r="AK13">
        <v>0</v>
      </c>
      <c r="AL13">
        <v>4347.8900000000003</v>
      </c>
      <c r="AM13">
        <v>0</v>
      </c>
      <c r="AN13">
        <v>4347.8900000000003</v>
      </c>
      <c r="AO13">
        <v>0</v>
      </c>
      <c r="AP13" s="1" t="s">
        <v>72</v>
      </c>
      <c r="AQ13">
        <v>1</v>
      </c>
      <c r="AR13" s="1" t="s">
        <v>262</v>
      </c>
      <c r="AS13" t="s">
        <v>209</v>
      </c>
      <c r="AT13" t="s">
        <v>263</v>
      </c>
      <c r="AU13" s="1" t="s">
        <v>87</v>
      </c>
      <c r="AV13" s="3">
        <v>43008</v>
      </c>
      <c r="AW13" s="3">
        <v>43008</v>
      </c>
      <c r="AX13" s="3">
        <v>43008</v>
      </c>
      <c r="AY13" s="1" t="s">
        <v>85</v>
      </c>
      <c r="AZ13" s="1" t="s">
        <v>209</v>
      </c>
      <c r="BA13">
        <v>31734</v>
      </c>
      <c r="BB13">
        <v>9</v>
      </c>
      <c r="BC13">
        <v>49267</v>
      </c>
      <c r="BD13" s="1"/>
      <c r="BF13" s="1"/>
      <c r="BG13" s="1"/>
      <c r="BJ13" s="1"/>
      <c r="BK13" s="1"/>
      <c r="BL13" s="1"/>
      <c r="BO13" s="1"/>
      <c r="BP13" s="1"/>
      <c r="BQ13">
        <v>21</v>
      </c>
      <c r="BR13">
        <v>49267</v>
      </c>
      <c r="BS13">
        <v>49267</v>
      </c>
    </row>
    <row r="14" spans="1:71" x14ac:dyDescent="0.35">
      <c r="A14" s="1" t="s">
        <v>67</v>
      </c>
      <c r="B14" s="1" t="s">
        <v>68</v>
      </c>
      <c r="C14" s="1" t="s">
        <v>69</v>
      </c>
      <c r="D14">
        <v>1</v>
      </c>
      <c r="E14">
        <v>1</v>
      </c>
      <c r="F14" s="2">
        <v>43420.810555555552</v>
      </c>
      <c r="G14" s="3">
        <v>42979</v>
      </c>
      <c r="H14" s="3">
        <v>43008</v>
      </c>
      <c r="I14" s="1" t="s">
        <v>70</v>
      </c>
      <c r="J14">
        <v>1234</v>
      </c>
      <c r="K14">
        <v>1231234455</v>
      </c>
      <c r="L14" s="1" t="s">
        <v>151</v>
      </c>
      <c r="N14" s="1" t="s">
        <v>71</v>
      </c>
      <c r="O14" s="1" t="s">
        <v>84</v>
      </c>
      <c r="P14" s="1" t="s">
        <v>84</v>
      </c>
      <c r="Q14" s="1" t="s">
        <v>84</v>
      </c>
      <c r="R14" s="1"/>
      <c r="S14" t="s">
        <v>84</v>
      </c>
      <c r="U14" s="1" t="s">
        <v>84</v>
      </c>
      <c r="V14" s="1" t="s">
        <v>84</v>
      </c>
      <c r="W14" s="1" t="s">
        <v>84</v>
      </c>
      <c r="X14" s="1" t="s">
        <v>72</v>
      </c>
      <c r="Y14" s="1" t="s">
        <v>156</v>
      </c>
      <c r="Z14" s="1" t="s">
        <v>141</v>
      </c>
      <c r="AA14" s="1" t="s">
        <v>73</v>
      </c>
      <c r="AB14">
        <v>2</v>
      </c>
      <c r="AC14" s="1" t="s">
        <v>76</v>
      </c>
      <c r="AD14">
        <v>230</v>
      </c>
      <c r="AE14" s="1" t="s">
        <v>141</v>
      </c>
      <c r="AG14" s="1" t="s">
        <v>141</v>
      </c>
      <c r="AH14">
        <v>0</v>
      </c>
      <c r="AI14">
        <v>0</v>
      </c>
      <c r="AJ14">
        <v>0</v>
      </c>
      <c r="AK14">
        <v>11898</v>
      </c>
      <c r="AL14">
        <v>0</v>
      </c>
      <c r="AM14">
        <v>95598</v>
      </c>
      <c r="AN14">
        <v>0</v>
      </c>
      <c r="AO14">
        <v>95598</v>
      </c>
      <c r="AP14" s="1" t="s">
        <v>72</v>
      </c>
      <c r="AQ14">
        <v>1</v>
      </c>
      <c r="AR14" s="1" t="s">
        <v>262</v>
      </c>
      <c r="AS14" t="s">
        <v>209</v>
      </c>
      <c r="AT14" t="s">
        <v>263</v>
      </c>
      <c r="AU14" s="1" t="s">
        <v>87</v>
      </c>
      <c r="AV14" s="3">
        <v>43008</v>
      </c>
      <c r="AW14" s="3">
        <v>43008</v>
      </c>
      <c r="AX14" s="3">
        <v>43008</v>
      </c>
      <c r="AY14" s="1" t="s">
        <v>85</v>
      </c>
      <c r="AZ14" s="1" t="s">
        <v>209</v>
      </c>
      <c r="BA14">
        <v>31734</v>
      </c>
      <c r="BB14">
        <v>9</v>
      </c>
      <c r="BC14">
        <v>49267</v>
      </c>
      <c r="BD14" s="1"/>
      <c r="BF14" s="1"/>
      <c r="BG14" s="1"/>
      <c r="BJ14" s="1"/>
      <c r="BK14" s="1"/>
      <c r="BL14" s="1"/>
      <c r="BO14" s="1"/>
      <c r="BP14" s="1"/>
      <c r="BQ14">
        <v>21</v>
      </c>
      <c r="BR14">
        <v>49267</v>
      </c>
      <c r="BS14">
        <v>49267</v>
      </c>
    </row>
    <row r="15" spans="1:71" x14ac:dyDescent="0.35">
      <c r="A15" s="1" t="s">
        <v>67</v>
      </c>
      <c r="B15" s="1" t="s">
        <v>68</v>
      </c>
      <c r="C15" s="1" t="s">
        <v>69</v>
      </c>
      <c r="D15">
        <v>1</v>
      </c>
      <c r="E15">
        <v>1</v>
      </c>
      <c r="F15" s="2">
        <v>43420.810555555552</v>
      </c>
      <c r="G15" s="3">
        <v>42979</v>
      </c>
      <c r="H15" s="3">
        <v>43008</v>
      </c>
      <c r="I15" s="1" t="s">
        <v>70</v>
      </c>
      <c r="J15">
        <v>1234</v>
      </c>
      <c r="K15">
        <v>1231234455</v>
      </c>
      <c r="L15" s="1" t="s">
        <v>151</v>
      </c>
      <c r="N15" s="1" t="s">
        <v>71</v>
      </c>
      <c r="O15" s="1" t="s">
        <v>84</v>
      </c>
      <c r="P15" s="1" t="s">
        <v>84</v>
      </c>
      <c r="Q15" s="1" t="s">
        <v>84</v>
      </c>
      <c r="R15" s="1"/>
      <c r="S15" t="s">
        <v>84</v>
      </c>
      <c r="U15" s="1" t="s">
        <v>84</v>
      </c>
      <c r="V15" s="1" t="s">
        <v>84</v>
      </c>
      <c r="W15" s="1" t="s">
        <v>84</v>
      </c>
      <c r="X15" s="1" t="s">
        <v>72</v>
      </c>
      <c r="Y15" s="1" t="s">
        <v>126</v>
      </c>
      <c r="Z15" s="1" t="s">
        <v>128</v>
      </c>
      <c r="AA15" s="1" t="s">
        <v>74</v>
      </c>
      <c r="AB15">
        <v>4</v>
      </c>
      <c r="AC15" s="1" t="s">
        <v>77</v>
      </c>
      <c r="AD15">
        <v>401</v>
      </c>
      <c r="AE15" s="1" t="s">
        <v>83</v>
      </c>
      <c r="AF15" t="s">
        <v>129</v>
      </c>
      <c r="AG15" s="1" t="s">
        <v>131</v>
      </c>
      <c r="AH15">
        <v>0</v>
      </c>
      <c r="AI15">
        <v>0</v>
      </c>
      <c r="AJ15">
        <v>1234</v>
      </c>
      <c r="AK15">
        <v>0</v>
      </c>
      <c r="AL15">
        <v>6472</v>
      </c>
      <c r="AM15">
        <v>0</v>
      </c>
      <c r="AN15">
        <v>6472</v>
      </c>
      <c r="AO15">
        <v>0</v>
      </c>
      <c r="AP15" s="1" t="s">
        <v>72</v>
      </c>
      <c r="AQ15">
        <v>1</v>
      </c>
      <c r="AR15" s="1" t="s">
        <v>262</v>
      </c>
      <c r="AS15" t="s">
        <v>209</v>
      </c>
      <c r="AT15" t="s">
        <v>263</v>
      </c>
      <c r="AU15" s="1" t="s">
        <v>87</v>
      </c>
      <c r="AV15" s="3">
        <v>43008</v>
      </c>
      <c r="AW15" s="3">
        <v>43008</v>
      </c>
      <c r="AX15" s="3">
        <v>43008</v>
      </c>
      <c r="AY15" s="1" t="s">
        <v>85</v>
      </c>
      <c r="AZ15" s="1" t="s">
        <v>209</v>
      </c>
      <c r="BA15">
        <v>31734</v>
      </c>
      <c r="BB15">
        <v>9</v>
      </c>
      <c r="BC15">
        <v>49267</v>
      </c>
      <c r="BD15" s="1"/>
      <c r="BF15" s="1"/>
      <c r="BG15" s="1"/>
      <c r="BJ15" s="1"/>
      <c r="BK15" s="1"/>
      <c r="BL15" s="1"/>
      <c r="BO15" s="1"/>
      <c r="BP15" s="1"/>
      <c r="BQ15">
        <v>21</v>
      </c>
      <c r="BR15">
        <v>49267</v>
      </c>
      <c r="BS15">
        <v>49267</v>
      </c>
    </row>
    <row r="16" spans="1:71" x14ac:dyDescent="0.35">
      <c r="A16" s="1" t="s">
        <v>67</v>
      </c>
      <c r="B16" s="1" t="s">
        <v>68</v>
      </c>
      <c r="C16" s="1" t="s">
        <v>69</v>
      </c>
      <c r="D16">
        <v>1</v>
      </c>
      <c r="E16">
        <v>1</v>
      </c>
      <c r="F16" s="2">
        <v>43420.810555555552</v>
      </c>
      <c r="G16" s="3">
        <v>42979</v>
      </c>
      <c r="H16" s="3">
        <v>43008</v>
      </c>
      <c r="I16" s="1" t="s">
        <v>70</v>
      </c>
      <c r="J16">
        <v>1234</v>
      </c>
      <c r="K16">
        <v>1231234455</v>
      </c>
      <c r="L16" s="1" t="s">
        <v>151</v>
      </c>
      <c r="N16" s="1" t="s">
        <v>71</v>
      </c>
      <c r="O16" s="1" t="s">
        <v>84</v>
      </c>
      <c r="P16" s="1" t="s">
        <v>84</v>
      </c>
      <c r="Q16" s="1" t="s">
        <v>84</v>
      </c>
      <c r="R16" s="1"/>
      <c r="S16" t="s">
        <v>84</v>
      </c>
      <c r="U16" s="1" t="s">
        <v>84</v>
      </c>
      <c r="V16" s="1" t="s">
        <v>84</v>
      </c>
      <c r="W16" s="1" t="s">
        <v>84</v>
      </c>
      <c r="X16" s="1" t="s">
        <v>72</v>
      </c>
      <c r="Y16" s="1" t="s">
        <v>157</v>
      </c>
      <c r="Z16" s="1" t="s">
        <v>168</v>
      </c>
      <c r="AA16" s="1" t="s">
        <v>74</v>
      </c>
      <c r="AB16">
        <v>4</v>
      </c>
      <c r="AC16" s="1" t="s">
        <v>77</v>
      </c>
      <c r="AD16">
        <v>401</v>
      </c>
      <c r="AE16" s="1" t="s">
        <v>83</v>
      </c>
      <c r="AF16" t="s">
        <v>144</v>
      </c>
      <c r="AG16" s="1" t="s">
        <v>185</v>
      </c>
      <c r="AH16">
        <v>0</v>
      </c>
      <c r="AI16">
        <v>0</v>
      </c>
      <c r="AJ16">
        <v>209</v>
      </c>
      <c r="AK16">
        <v>0</v>
      </c>
      <c r="AL16">
        <v>1589</v>
      </c>
      <c r="AM16">
        <v>0</v>
      </c>
      <c r="AN16">
        <v>1589</v>
      </c>
      <c r="AO16">
        <v>0</v>
      </c>
      <c r="AP16" s="1" t="s">
        <v>72</v>
      </c>
      <c r="AQ16">
        <v>1</v>
      </c>
      <c r="AR16" s="1" t="s">
        <v>262</v>
      </c>
      <c r="AS16" t="s">
        <v>209</v>
      </c>
      <c r="AT16" t="s">
        <v>263</v>
      </c>
      <c r="AU16" s="1" t="s">
        <v>87</v>
      </c>
      <c r="AV16" s="3">
        <v>43008</v>
      </c>
      <c r="AW16" s="3">
        <v>43008</v>
      </c>
      <c r="AX16" s="3">
        <v>43008</v>
      </c>
      <c r="AY16" s="1" t="s">
        <v>85</v>
      </c>
      <c r="AZ16" s="1" t="s">
        <v>209</v>
      </c>
      <c r="BA16">
        <v>31734</v>
      </c>
      <c r="BB16">
        <v>9</v>
      </c>
      <c r="BC16">
        <v>49267</v>
      </c>
      <c r="BD16" s="1"/>
      <c r="BF16" s="1"/>
      <c r="BG16" s="1"/>
      <c r="BJ16" s="1"/>
      <c r="BK16" s="1"/>
      <c r="BL16" s="1"/>
      <c r="BO16" s="1"/>
      <c r="BP16" s="1"/>
      <c r="BQ16">
        <v>21</v>
      </c>
      <c r="BR16">
        <v>49267</v>
      </c>
      <c r="BS16">
        <v>49267</v>
      </c>
    </row>
    <row r="17" spans="1:71" x14ac:dyDescent="0.35">
      <c r="A17" s="1" t="s">
        <v>67</v>
      </c>
      <c r="B17" s="1" t="s">
        <v>68</v>
      </c>
      <c r="C17" s="1" t="s">
        <v>69</v>
      </c>
      <c r="D17">
        <v>1</v>
      </c>
      <c r="E17">
        <v>1</v>
      </c>
      <c r="F17" s="2">
        <v>43420.810555555552</v>
      </c>
      <c r="G17" s="3">
        <v>42979</v>
      </c>
      <c r="H17" s="3">
        <v>43008</v>
      </c>
      <c r="I17" s="1" t="s">
        <v>70</v>
      </c>
      <c r="J17">
        <v>1234</v>
      </c>
      <c r="K17">
        <v>1231234455</v>
      </c>
      <c r="L17" s="1" t="s">
        <v>151</v>
      </c>
      <c r="N17" s="1" t="s">
        <v>71</v>
      </c>
      <c r="O17" s="1" t="s">
        <v>84</v>
      </c>
      <c r="P17" s="1" t="s">
        <v>84</v>
      </c>
      <c r="Q17" s="1" t="s">
        <v>84</v>
      </c>
      <c r="R17" s="1"/>
      <c r="S17" t="s">
        <v>84</v>
      </c>
      <c r="U17" s="1" t="s">
        <v>84</v>
      </c>
      <c r="V17" s="1" t="s">
        <v>84</v>
      </c>
      <c r="W17" s="1" t="s">
        <v>84</v>
      </c>
      <c r="X17" s="1" t="s">
        <v>72</v>
      </c>
      <c r="Y17" s="1" t="s">
        <v>220</v>
      </c>
      <c r="Z17" s="1" t="s">
        <v>223</v>
      </c>
      <c r="AA17" s="1" t="s">
        <v>74</v>
      </c>
      <c r="AB17">
        <v>4</v>
      </c>
      <c r="AC17" s="1" t="s">
        <v>77</v>
      </c>
      <c r="AD17">
        <v>402</v>
      </c>
      <c r="AE17" s="1" t="s">
        <v>177</v>
      </c>
      <c r="AF17" t="s">
        <v>118</v>
      </c>
      <c r="AG17" s="1" t="s">
        <v>228</v>
      </c>
      <c r="AH17">
        <v>0</v>
      </c>
      <c r="AI17">
        <v>0</v>
      </c>
      <c r="AJ17">
        <v>0</v>
      </c>
      <c r="AK17">
        <v>0</v>
      </c>
      <c r="AL17">
        <v>954</v>
      </c>
      <c r="AM17">
        <v>0</v>
      </c>
      <c r="AN17">
        <v>954</v>
      </c>
      <c r="AO17">
        <v>0</v>
      </c>
      <c r="AP17" s="1" t="s">
        <v>72</v>
      </c>
      <c r="AQ17">
        <v>1</v>
      </c>
      <c r="AR17" s="1" t="s">
        <v>262</v>
      </c>
      <c r="AS17" t="s">
        <v>209</v>
      </c>
      <c r="AT17" t="s">
        <v>263</v>
      </c>
      <c r="AU17" s="1" t="s">
        <v>87</v>
      </c>
      <c r="AV17" s="3">
        <v>43008</v>
      </c>
      <c r="AW17" s="3">
        <v>43008</v>
      </c>
      <c r="AX17" s="3">
        <v>43008</v>
      </c>
      <c r="AY17" s="1" t="s">
        <v>85</v>
      </c>
      <c r="AZ17" s="1" t="s">
        <v>209</v>
      </c>
      <c r="BA17">
        <v>31734</v>
      </c>
      <c r="BB17">
        <v>9</v>
      </c>
      <c r="BC17">
        <v>49267</v>
      </c>
      <c r="BD17" s="1"/>
      <c r="BF17" s="1"/>
      <c r="BG17" s="1"/>
      <c r="BJ17" s="1"/>
      <c r="BK17" s="1"/>
      <c r="BL17" s="1"/>
      <c r="BO17" s="1"/>
      <c r="BP17" s="1"/>
      <c r="BQ17">
        <v>21</v>
      </c>
      <c r="BR17">
        <v>49267</v>
      </c>
      <c r="BS17">
        <v>49267</v>
      </c>
    </row>
    <row r="18" spans="1:71" x14ac:dyDescent="0.35">
      <c r="A18" s="1" t="s">
        <v>67</v>
      </c>
      <c r="B18" s="1" t="s">
        <v>68</v>
      </c>
      <c r="C18" s="1" t="s">
        <v>69</v>
      </c>
      <c r="D18">
        <v>1</v>
      </c>
      <c r="E18">
        <v>1</v>
      </c>
      <c r="F18" s="2">
        <v>43420.810555555552</v>
      </c>
      <c r="G18" s="3">
        <v>42979</v>
      </c>
      <c r="H18" s="3">
        <v>43008</v>
      </c>
      <c r="I18" s="1" t="s">
        <v>70</v>
      </c>
      <c r="J18">
        <v>1234</v>
      </c>
      <c r="K18">
        <v>1231234455</v>
      </c>
      <c r="L18" s="1" t="s">
        <v>151</v>
      </c>
      <c r="N18" s="1" t="s">
        <v>71</v>
      </c>
      <c r="O18" s="1" t="s">
        <v>84</v>
      </c>
      <c r="P18" s="1" t="s">
        <v>84</v>
      </c>
      <c r="Q18" s="1" t="s">
        <v>84</v>
      </c>
      <c r="R18" s="1"/>
      <c r="S18" t="s">
        <v>84</v>
      </c>
      <c r="U18" s="1" t="s">
        <v>84</v>
      </c>
      <c r="V18" s="1" t="s">
        <v>84</v>
      </c>
      <c r="W18" s="1" t="s">
        <v>84</v>
      </c>
      <c r="X18" s="1" t="s">
        <v>72</v>
      </c>
      <c r="Y18" s="1" t="s">
        <v>158</v>
      </c>
      <c r="Z18" s="1" t="s">
        <v>169</v>
      </c>
      <c r="AA18" s="1" t="s">
        <v>74</v>
      </c>
      <c r="AB18">
        <v>4</v>
      </c>
      <c r="AC18" s="1" t="s">
        <v>77</v>
      </c>
      <c r="AD18">
        <v>402</v>
      </c>
      <c r="AE18" s="1" t="s">
        <v>177</v>
      </c>
      <c r="AF18" t="s">
        <v>123</v>
      </c>
      <c r="AG18" s="1" t="s">
        <v>186</v>
      </c>
      <c r="AH18">
        <v>0</v>
      </c>
      <c r="AI18">
        <v>0</v>
      </c>
      <c r="AJ18">
        <v>0</v>
      </c>
      <c r="AK18">
        <v>0</v>
      </c>
      <c r="AL18">
        <v>4600</v>
      </c>
      <c r="AM18">
        <v>0</v>
      </c>
      <c r="AN18">
        <v>4600</v>
      </c>
      <c r="AO18">
        <v>0</v>
      </c>
      <c r="AP18" s="1" t="s">
        <v>72</v>
      </c>
      <c r="AQ18">
        <v>1</v>
      </c>
      <c r="AR18" s="1" t="s">
        <v>262</v>
      </c>
      <c r="AS18" t="s">
        <v>209</v>
      </c>
      <c r="AT18" t="s">
        <v>263</v>
      </c>
      <c r="AU18" s="1" t="s">
        <v>87</v>
      </c>
      <c r="AV18" s="3">
        <v>43008</v>
      </c>
      <c r="AW18" s="3">
        <v>43008</v>
      </c>
      <c r="AX18" s="3">
        <v>43008</v>
      </c>
      <c r="AY18" s="1" t="s">
        <v>85</v>
      </c>
      <c r="AZ18" s="1" t="s">
        <v>209</v>
      </c>
      <c r="BA18">
        <v>31734</v>
      </c>
      <c r="BB18">
        <v>9</v>
      </c>
      <c r="BC18">
        <v>49267</v>
      </c>
      <c r="BD18" s="1"/>
      <c r="BF18" s="1"/>
      <c r="BG18" s="1"/>
      <c r="BJ18" s="1"/>
      <c r="BK18" s="1"/>
      <c r="BL18" s="1"/>
      <c r="BO18" s="1"/>
      <c r="BP18" s="1"/>
      <c r="BQ18">
        <v>21</v>
      </c>
      <c r="BR18">
        <v>49267</v>
      </c>
      <c r="BS18">
        <v>49267</v>
      </c>
    </row>
    <row r="19" spans="1:71" x14ac:dyDescent="0.35">
      <c r="A19" s="1" t="s">
        <v>67</v>
      </c>
      <c r="B19" s="1" t="s">
        <v>68</v>
      </c>
      <c r="C19" s="1" t="s">
        <v>69</v>
      </c>
      <c r="D19">
        <v>1</v>
      </c>
      <c r="E19">
        <v>1</v>
      </c>
      <c r="F19" s="2">
        <v>43420.810555555552</v>
      </c>
      <c r="G19" s="3">
        <v>42979</v>
      </c>
      <c r="H19" s="3">
        <v>43008</v>
      </c>
      <c r="I19" s="1" t="s">
        <v>70</v>
      </c>
      <c r="J19">
        <v>1234</v>
      </c>
      <c r="K19">
        <v>1231234455</v>
      </c>
      <c r="L19" s="1" t="s">
        <v>151</v>
      </c>
      <c r="N19" s="1" t="s">
        <v>71</v>
      </c>
      <c r="O19" s="1" t="s">
        <v>84</v>
      </c>
      <c r="P19" s="1" t="s">
        <v>84</v>
      </c>
      <c r="Q19" s="1" t="s">
        <v>84</v>
      </c>
      <c r="R19" s="1"/>
      <c r="S19" t="s">
        <v>84</v>
      </c>
      <c r="U19" s="1" t="s">
        <v>84</v>
      </c>
      <c r="V19" s="1" t="s">
        <v>84</v>
      </c>
      <c r="W19" s="1" t="s">
        <v>84</v>
      </c>
      <c r="X19" s="1" t="s">
        <v>72</v>
      </c>
      <c r="Y19" s="1" t="s">
        <v>159</v>
      </c>
      <c r="Z19" s="1" t="s">
        <v>170</v>
      </c>
      <c r="AA19" s="1" t="s">
        <v>74</v>
      </c>
      <c r="AB19">
        <v>4</v>
      </c>
      <c r="AC19" s="1" t="s">
        <v>77</v>
      </c>
      <c r="AD19">
        <v>403</v>
      </c>
      <c r="AE19" s="1" t="s">
        <v>82</v>
      </c>
      <c r="AF19" t="s">
        <v>129</v>
      </c>
      <c r="AG19" s="1" t="s">
        <v>133</v>
      </c>
      <c r="AH19">
        <v>0</v>
      </c>
      <c r="AI19">
        <v>0</v>
      </c>
      <c r="AJ19">
        <v>0</v>
      </c>
      <c r="AK19">
        <v>0</v>
      </c>
      <c r="AL19">
        <v>2199.46</v>
      </c>
      <c r="AM19">
        <v>0</v>
      </c>
      <c r="AN19">
        <v>2199.46</v>
      </c>
      <c r="AO19">
        <v>0</v>
      </c>
      <c r="AP19" s="1" t="s">
        <v>72</v>
      </c>
      <c r="AQ19">
        <v>1</v>
      </c>
      <c r="AR19" s="1" t="s">
        <v>262</v>
      </c>
      <c r="AS19" t="s">
        <v>209</v>
      </c>
      <c r="AT19" t="s">
        <v>263</v>
      </c>
      <c r="AU19" s="1" t="s">
        <v>87</v>
      </c>
      <c r="AV19" s="3">
        <v>43008</v>
      </c>
      <c r="AW19" s="3">
        <v>43008</v>
      </c>
      <c r="AX19" s="3">
        <v>43008</v>
      </c>
      <c r="AY19" s="1" t="s">
        <v>85</v>
      </c>
      <c r="AZ19" s="1" t="s">
        <v>209</v>
      </c>
      <c r="BA19">
        <v>31734</v>
      </c>
      <c r="BB19">
        <v>9</v>
      </c>
      <c r="BC19">
        <v>49267</v>
      </c>
      <c r="BD19" s="1"/>
      <c r="BF19" s="1"/>
      <c r="BG19" s="1"/>
      <c r="BJ19" s="1"/>
      <c r="BK19" s="1"/>
      <c r="BL19" s="1"/>
      <c r="BO19" s="1"/>
      <c r="BP19" s="1"/>
      <c r="BQ19">
        <v>21</v>
      </c>
      <c r="BR19">
        <v>49267</v>
      </c>
      <c r="BS19">
        <v>49267</v>
      </c>
    </row>
    <row r="20" spans="1:71" x14ac:dyDescent="0.35">
      <c r="A20" s="1" t="s">
        <v>67</v>
      </c>
      <c r="B20" s="1" t="s">
        <v>68</v>
      </c>
      <c r="C20" s="1" t="s">
        <v>69</v>
      </c>
      <c r="D20">
        <v>1</v>
      </c>
      <c r="E20">
        <v>1</v>
      </c>
      <c r="F20" s="2">
        <v>43420.810555555552</v>
      </c>
      <c r="G20" s="3">
        <v>42979</v>
      </c>
      <c r="H20" s="3">
        <v>43008</v>
      </c>
      <c r="I20" s="1" t="s">
        <v>70</v>
      </c>
      <c r="J20">
        <v>1234</v>
      </c>
      <c r="K20">
        <v>1231234455</v>
      </c>
      <c r="L20" s="1" t="s">
        <v>151</v>
      </c>
      <c r="N20" s="1" t="s">
        <v>71</v>
      </c>
      <c r="O20" s="1" t="s">
        <v>84</v>
      </c>
      <c r="P20" s="1" t="s">
        <v>84</v>
      </c>
      <c r="Q20" s="1" t="s">
        <v>84</v>
      </c>
      <c r="R20" s="1"/>
      <c r="S20" t="s">
        <v>84</v>
      </c>
      <c r="U20" s="1" t="s">
        <v>84</v>
      </c>
      <c r="V20" s="1" t="s">
        <v>84</v>
      </c>
      <c r="W20" s="1" t="s">
        <v>84</v>
      </c>
      <c r="X20" s="1" t="s">
        <v>72</v>
      </c>
      <c r="Y20" s="1" t="s">
        <v>160</v>
      </c>
      <c r="Z20" s="1" t="s">
        <v>171</v>
      </c>
      <c r="AA20" s="1" t="s">
        <v>74</v>
      </c>
      <c r="AB20">
        <v>4</v>
      </c>
      <c r="AC20" s="1" t="s">
        <v>77</v>
      </c>
      <c r="AD20">
        <v>403</v>
      </c>
      <c r="AE20" s="1" t="s">
        <v>82</v>
      </c>
      <c r="AF20" t="s">
        <v>181</v>
      </c>
      <c r="AG20" s="1" t="s">
        <v>187</v>
      </c>
      <c r="AH20">
        <v>0</v>
      </c>
      <c r="AI20">
        <v>0</v>
      </c>
      <c r="AJ20">
        <v>1162.5999999999999</v>
      </c>
      <c r="AK20">
        <v>0</v>
      </c>
      <c r="AL20">
        <v>4650.3999999999996</v>
      </c>
      <c r="AM20">
        <v>0</v>
      </c>
      <c r="AN20">
        <v>4650.3999999999996</v>
      </c>
      <c r="AO20">
        <v>0</v>
      </c>
      <c r="AP20" s="1" t="s">
        <v>72</v>
      </c>
      <c r="AQ20">
        <v>1</v>
      </c>
      <c r="AR20" s="1" t="s">
        <v>262</v>
      </c>
      <c r="AS20" t="s">
        <v>209</v>
      </c>
      <c r="AT20" t="s">
        <v>263</v>
      </c>
      <c r="AU20" s="1" t="s">
        <v>87</v>
      </c>
      <c r="AV20" s="3">
        <v>43008</v>
      </c>
      <c r="AW20" s="3">
        <v>43008</v>
      </c>
      <c r="AX20" s="3">
        <v>43008</v>
      </c>
      <c r="AY20" s="1" t="s">
        <v>85</v>
      </c>
      <c r="AZ20" s="1" t="s">
        <v>209</v>
      </c>
      <c r="BA20">
        <v>31734</v>
      </c>
      <c r="BB20">
        <v>9</v>
      </c>
      <c r="BC20">
        <v>49267</v>
      </c>
      <c r="BD20" s="1"/>
      <c r="BF20" s="1"/>
      <c r="BG20" s="1"/>
      <c r="BJ20" s="1"/>
      <c r="BK20" s="1"/>
      <c r="BL20" s="1"/>
      <c r="BO20" s="1"/>
      <c r="BP20" s="1"/>
      <c r="BQ20">
        <v>21</v>
      </c>
      <c r="BR20">
        <v>49267</v>
      </c>
      <c r="BS20">
        <v>49267</v>
      </c>
    </row>
    <row r="21" spans="1:71" x14ac:dyDescent="0.35">
      <c r="A21" s="1" t="s">
        <v>67</v>
      </c>
      <c r="B21" s="1" t="s">
        <v>68</v>
      </c>
      <c r="C21" s="1" t="s">
        <v>69</v>
      </c>
      <c r="D21">
        <v>1</v>
      </c>
      <c r="E21">
        <v>1</v>
      </c>
      <c r="F21" s="2">
        <v>43420.810555555552</v>
      </c>
      <c r="G21" s="3">
        <v>42979</v>
      </c>
      <c r="H21" s="3">
        <v>43008</v>
      </c>
      <c r="I21" s="1" t="s">
        <v>70</v>
      </c>
      <c r="J21">
        <v>1234</v>
      </c>
      <c r="K21">
        <v>1231234455</v>
      </c>
      <c r="L21" s="1" t="s">
        <v>151</v>
      </c>
      <c r="N21" s="1" t="s">
        <v>71</v>
      </c>
      <c r="O21" s="1" t="s">
        <v>84</v>
      </c>
      <c r="P21" s="1" t="s">
        <v>84</v>
      </c>
      <c r="Q21" s="1" t="s">
        <v>84</v>
      </c>
      <c r="R21" s="1"/>
      <c r="S21" t="s">
        <v>84</v>
      </c>
      <c r="U21" s="1" t="s">
        <v>84</v>
      </c>
      <c r="V21" s="1" t="s">
        <v>84</v>
      </c>
      <c r="W21" s="1" t="s">
        <v>84</v>
      </c>
      <c r="X21" s="1" t="s">
        <v>72</v>
      </c>
      <c r="Y21" s="1" t="s">
        <v>199</v>
      </c>
      <c r="Z21" s="1" t="s">
        <v>202</v>
      </c>
      <c r="AA21" s="1" t="s">
        <v>74</v>
      </c>
      <c r="AB21">
        <v>4</v>
      </c>
      <c r="AC21" s="1" t="s">
        <v>77</v>
      </c>
      <c r="AD21">
        <v>403</v>
      </c>
      <c r="AE21" s="1" t="s">
        <v>82</v>
      </c>
      <c r="AF21" t="s">
        <v>206</v>
      </c>
      <c r="AG21" s="1" t="s">
        <v>208</v>
      </c>
      <c r="AH21">
        <v>0</v>
      </c>
      <c r="AI21">
        <v>0</v>
      </c>
      <c r="AJ21">
        <v>1200</v>
      </c>
      <c r="AK21">
        <v>0</v>
      </c>
      <c r="AL21">
        <v>8400</v>
      </c>
      <c r="AM21">
        <v>0</v>
      </c>
      <c r="AN21">
        <v>8400</v>
      </c>
      <c r="AO21">
        <v>0</v>
      </c>
      <c r="AP21" s="1" t="s">
        <v>72</v>
      </c>
      <c r="AQ21">
        <v>1</v>
      </c>
      <c r="AR21" s="1" t="s">
        <v>262</v>
      </c>
      <c r="AS21" t="s">
        <v>209</v>
      </c>
      <c r="AT21" t="s">
        <v>263</v>
      </c>
      <c r="AU21" s="1" t="s">
        <v>87</v>
      </c>
      <c r="AV21" s="3">
        <v>43008</v>
      </c>
      <c r="AW21" s="3">
        <v>43008</v>
      </c>
      <c r="AX21" s="3">
        <v>43008</v>
      </c>
      <c r="AY21" s="1" t="s">
        <v>85</v>
      </c>
      <c r="AZ21" s="1" t="s">
        <v>209</v>
      </c>
      <c r="BA21">
        <v>31734</v>
      </c>
      <c r="BB21">
        <v>9</v>
      </c>
      <c r="BC21">
        <v>49267</v>
      </c>
      <c r="BD21" s="1"/>
      <c r="BF21" s="1"/>
      <c r="BG21" s="1"/>
      <c r="BJ21" s="1"/>
      <c r="BK21" s="1"/>
      <c r="BL21" s="1"/>
      <c r="BO21" s="1"/>
      <c r="BP21" s="1"/>
      <c r="BQ21">
        <v>21</v>
      </c>
      <c r="BR21">
        <v>49267</v>
      </c>
      <c r="BS21">
        <v>49267</v>
      </c>
    </row>
    <row r="22" spans="1:71" x14ac:dyDescent="0.35">
      <c r="A22" s="1" t="s">
        <v>67</v>
      </c>
      <c r="B22" s="1" t="s">
        <v>68</v>
      </c>
      <c r="C22" s="1" t="s">
        <v>69</v>
      </c>
      <c r="D22">
        <v>1</v>
      </c>
      <c r="E22">
        <v>1</v>
      </c>
      <c r="F22" s="2">
        <v>43420.810555555552</v>
      </c>
      <c r="G22" s="3">
        <v>42979</v>
      </c>
      <c r="H22" s="3">
        <v>43008</v>
      </c>
      <c r="I22" s="1" t="s">
        <v>70</v>
      </c>
      <c r="J22">
        <v>1234</v>
      </c>
      <c r="K22">
        <v>1231234455</v>
      </c>
      <c r="L22" s="1" t="s">
        <v>151</v>
      </c>
      <c r="N22" s="1" t="s">
        <v>71</v>
      </c>
      <c r="O22" s="1" t="s">
        <v>84</v>
      </c>
      <c r="P22" s="1" t="s">
        <v>84</v>
      </c>
      <c r="Q22" s="1" t="s">
        <v>84</v>
      </c>
      <c r="R22" s="1"/>
      <c r="S22" t="s">
        <v>84</v>
      </c>
      <c r="U22" s="1" t="s">
        <v>84</v>
      </c>
      <c r="V22" s="1" t="s">
        <v>84</v>
      </c>
      <c r="W22" s="1" t="s">
        <v>84</v>
      </c>
      <c r="X22" s="1" t="s">
        <v>72</v>
      </c>
      <c r="Y22" s="1" t="s">
        <v>140</v>
      </c>
      <c r="Z22" s="1" t="s">
        <v>172</v>
      </c>
      <c r="AA22" s="1" t="s">
        <v>74</v>
      </c>
      <c r="AB22">
        <v>4</v>
      </c>
      <c r="AC22" s="1" t="s">
        <v>77</v>
      </c>
      <c r="AD22">
        <v>405</v>
      </c>
      <c r="AE22" s="1" t="s">
        <v>142</v>
      </c>
      <c r="AF22">
        <v>1</v>
      </c>
      <c r="AG22" s="1" t="s">
        <v>134</v>
      </c>
      <c r="AH22">
        <v>0</v>
      </c>
      <c r="AI22">
        <v>0</v>
      </c>
      <c r="AJ22">
        <v>10900</v>
      </c>
      <c r="AK22">
        <v>0</v>
      </c>
      <c r="AL22">
        <v>86360</v>
      </c>
      <c r="AM22">
        <v>0</v>
      </c>
      <c r="AN22">
        <v>86360</v>
      </c>
      <c r="AO22">
        <v>0</v>
      </c>
      <c r="AP22" s="1" t="s">
        <v>72</v>
      </c>
      <c r="AQ22">
        <v>1</v>
      </c>
      <c r="AR22" s="1" t="s">
        <v>262</v>
      </c>
      <c r="AS22" t="s">
        <v>209</v>
      </c>
      <c r="AT22" t="s">
        <v>263</v>
      </c>
      <c r="AU22" s="1" t="s">
        <v>87</v>
      </c>
      <c r="AV22" s="3">
        <v>43008</v>
      </c>
      <c r="AW22" s="3">
        <v>43008</v>
      </c>
      <c r="AX22" s="3">
        <v>43008</v>
      </c>
      <c r="AY22" s="1" t="s">
        <v>85</v>
      </c>
      <c r="AZ22" s="1" t="s">
        <v>209</v>
      </c>
      <c r="BA22">
        <v>31734</v>
      </c>
      <c r="BB22">
        <v>9</v>
      </c>
      <c r="BC22">
        <v>49267</v>
      </c>
      <c r="BD22" s="1"/>
      <c r="BF22" s="1"/>
      <c r="BG22" s="1"/>
      <c r="BJ22" s="1"/>
      <c r="BK22" s="1"/>
      <c r="BL22" s="1"/>
      <c r="BO22" s="1"/>
      <c r="BP22" s="1"/>
      <c r="BQ22">
        <v>21</v>
      </c>
      <c r="BR22">
        <v>49267</v>
      </c>
      <c r="BS22">
        <v>49267</v>
      </c>
    </row>
    <row r="23" spans="1:71" x14ac:dyDescent="0.35">
      <c r="A23" s="1" t="s">
        <v>67</v>
      </c>
      <c r="B23" s="1" t="s">
        <v>68</v>
      </c>
      <c r="C23" s="1" t="s">
        <v>69</v>
      </c>
      <c r="D23">
        <v>1</v>
      </c>
      <c r="E23">
        <v>1</v>
      </c>
      <c r="F23" s="2">
        <v>43420.810555555552</v>
      </c>
      <c r="G23" s="3">
        <v>42979</v>
      </c>
      <c r="H23" s="3">
        <v>43008</v>
      </c>
      <c r="I23" s="1" t="s">
        <v>70</v>
      </c>
      <c r="J23">
        <v>1234</v>
      </c>
      <c r="K23">
        <v>1231234455</v>
      </c>
      <c r="L23" s="1" t="s">
        <v>151</v>
      </c>
      <c r="N23" s="1" t="s">
        <v>71</v>
      </c>
      <c r="O23" s="1" t="s">
        <v>84</v>
      </c>
      <c r="P23" s="1" t="s">
        <v>84</v>
      </c>
      <c r="Q23" s="1" t="s">
        <v>84</v>
      </c>
      <c r="R23" s="1"/>
      <c r="S23" t="s">
        <v>84</v>
      </c>
      <c r="U23" s="1" t="s">
        <v>84</v>
      </c>
      <c r="V23" s="1" t="s">
        <v>84</v>
      </c>
      <c r="W23" s="1" t="s">
        <v>84</v>
      </c>
      <c r="X23" s="1" t="s">
        <v>72</v>
      </c>
      <c r="Y23" s="1" t="s">
        <v>161</v>
      </c>
      <c r="Z23" s="1" t="s">
        <v>173</v>
      </c>
      <c r="AA23" s="1" t="s">
        <v>74</v>
      </c>
      <c r="AB23">
        <v>4</v>
      </c>
      <c r="AC23" s="1" t="s">
        <v>77</v>
      </c>
      <c r="AD23">
        <v>405</v>
      </c>
      <c r="AE23" s="1" t="s">
        <v>142</v>
      </c>
      <c r="AF23">
        <v>2</v>
      </c>
      <c r="AG23" s="1" t="s">
        <v>188</v>
      </c>
      <c r="AH23">
        <v>0</v>
      </c>
      <c r="AI23">
        <v>0</v>
      </c>
      <c r="AJ23">
        <v>998</v>
      </c>
      <c r="AK23">
        <v>0</v>
      </c>
      <c r="AL23">
        <v>9238</v>
      </c>
      <c r="AM23">
        <v>0</v>
      </c>
      <c r="AN23">
        <v>9238</v>
      </c>
      <c r="AO23">
        <v>0</v>
      </c>
      <c r="AP23" s="1" t="s">
        <v>72</v>
      </c>
      <c r="AQ23">
        <v>1</v>
      </c>
      <c r="AR23" s="1" t="s">
        <v>262</v>
      </c>
      <c r="AS23" t="s">
        <v>209</v>
      </c>
      <c r="AT23" t="s">
        <v>263</v>
      </c>
      <c r="AU23" s="1" t="s">
        <v>87</v>
      </c>
      <c r="AV23" s="3">
        <v>43008</v>
      </c>
      <c r="AW23" s="3">
        <v>43008</v>
      </c>
      <c r="AX23" s="3">
        <v>43008</v>
      </c>
      <c r="AY23" s="1" t="s">
        <v>85</v>
      </c>
      <c r="AZ23" s="1" t="s">
        <v>209</v>
      </c>
      <c r="BA23">
        <v>31734</v>
      </c>
      <c r="BB23">
        <v>9</v>
      </c>
      <c r="BC23">
        <v>49267</v>
      </c>
      <c r="BD23" s="1"/>
      <c r="BF23" s="1"/>
      <c r="BG23" s="1"/>
      <c r="BJ23" s="1"/>
      <c r="BK23" s="1"/>
      <c r="BL23" s="1"/>
      <c r="BO23" s="1"/>
      <c r="BP23" s="1"/>
      <c r="BQ23">
        <v>21</v>
      </c>
      <c r="BR23">
        <v>49267</v>
      </c>
      <c r="BS23">
        <v>49267</v>
      </c>
    </row>
    <row r="24" spans="1:71" x14ac:dyDescent="0.35">
      <c r="A24" s="1" t="s">
        <v>67</v>
      </c>
      <c r="B24" s="1" t="s">
        <v>68</v>
      </c>
      <c r="C24" s="1" t="s">
        <v>69</v>
      </c>
      <c r="D24">
        <v>1</v>
      </c>
      <c r="E24">
        <v>1</v>
      </c>
      <c r="F24" s="2">
        <v>43420.810555555552</v>
      </c>
      <c r="G24" s="3">
        <v>42979</v>
      </c>
      <c r="H24" s="3">
        <v>43008</v>
      </c>
      <c r="I24" s="1" t="s">
        <v>70</v>
      </c>
      <c r="J24">
        <v>1234</v>
      </c>
      <c r="K24">
        <v>1231234455</v>
      </c>
      <c r="L24" s="1" t="s">
        <v>151</v>
      </c>
      <c r="N24" s="1" t="s">
        <v>71</v>
      </c>
      <c r="O24" s="1" t="s">
        <v>84</v>
      </c>
      <c r="P24" s="1" t="s">
        <v>84</v>
      </c>
      <c r="Q24" s="1" t="s">
        <v>84</v>
      </c>
      <c r="R24" s="1"/>
      <c r="S24" t="s">
        <v>84</v>
      </c>
      <c r="U24" s="1" t="s">
        <v>84</v>
      </c>
      <c r="V24" s="1" t="s">
        <v>84</v>
      </c>
      <c r="W24" s="1" t="s">
        <v>84</v>
      </c>
      <c r="X24" s="1" t="s">
        <v>72</v>
      </c>
      <c r="Y24" s="1" t="s">
        <v>162</v>
      </c>
      <c r="Z24" s="1" t="s">
        <v>174</v>
      </c>
      <c r="AA24" s="1" t="s">
        <v>74</v>
      </c>
      <c r="AB24">
        <v>4</v>
      </c>
      <c r="AC24" s="1" t="s">
        <v>77</v>
      </c>
      <c r="AD24">
        <v>406</v>
      </c>
      <c r="AE24" s="1" t="s">
        <v>143</v>
      </c>
      <c r="AF24" t="s">
        <v>129</v>
      </c>
      <c r="AG24" s="1" t="s">
        <v>189</v>
      </c>
      <c r="AH24">
        <v>0</v>
      </c>
      <c r="AI24">
        <v>0</v>
      </c>
      <c r="AJ24">
        <v>1170</v>
      </c>
      <c r="AK24">
        <v>0</v>
      </c>
      <c r="AL24">
        <v>9190</v>
      </c>
      <c r="AM24">
        <v>0</v>
      </c>
      <c r="AN24">
        <v>9190</v>
      </c>
      <c r="AO24">
        <v>0</v>
      </c>
      <c r="AP24" s="1" t="s">
        <v>72</v>
      </c>
      <c r="AQ24">
        <v>1</v>
      </c>
      <c r="AR24" s="1" t="s">
        <v>262</v>
      </c>
      <c r="AS24" t="s">
        <v>209</v>
      </c>
      <c r="AT24" t="s">
        <v>263</v>
      </c>
      <c r="AU24" s="1" t="s">
        <v>87</v>
      </c>
      <c r="AV24" s="3">
        <v>43008</v>
      </c>
      <c r="AW24" s="3">
        <v>43008</v>
      </c>
      <c r="AX24" s="3">
        <v>43008</v>
      </c>
      <c r="AY24" s="1" t="s">
        <v>85</v>
      </c>
      <c r="AZ24" s="1" t="s">
        <v>209</v>
      </c>
      <c r="BA24">
        <v>31734</v>
      </c>
      <c r="BB24">
        <v>9</v>
      </c>
      <c r="BC24">
        <v>49267</v>
      </c>
      <c r="BD24" s="1"/>
      <c r="BF24" s="1"/>
      <c r="BG24" s="1"/>
      <c r="BJ24" s="1"/>
      <c r="BK24" s="1"/>
      <c r="BL24" s="1"/>
      <c r="BO24" s="1"/>
      <c r="BP24" s="1"/>
      <c r="BQ24">
        <v>21</v>
      </c>
      <c r="BR24">
        <v>49267</v>
      </c>
      <c r="BS24">
        <v>49267</v>
      </c>
    </row>
    <row r="25" spans="1:71" x14ac:dyDescent="0.35">
      <c r="A25" s="1" t="s">
        <v>67</v>
      </c>
      <c r="B25" s="1" t="s">
        <v>68</v>
      </c>
      <c r="C25" s="1" t="s">
        <v>69</v>
      </c>
      <c r="D25">
        <v>1</v>
      </c>
      <c r="E25">
        <v>1</v>
      </c>
      <c r="F25" s="2">
        <v>43420.810555555552</v>
      </c>
      <c r="G25" s="3">
        <v>42979</v>
      </c>
      <c r="H25" s="3">
        <v>43008</v>
      </c>
      <c r="I25" s="1" t="s">
        <v>70</v>
      </c>
      <c r="J25">
        <v>1234</v>
      </c>
      <c r="K25">
        <v>1231234455</v>
      </c>
      <c r="L25" s="1" t="s">
        <v>151</v>
      </c>
      <c r="N25" s="1" t="s">
        <v>71</v>
      </c>
      <c r="O25" s="1" t="s">
        <v>84</v>
      </c>
      <c r="P25" s="1" t="s">
        <v>84</v>
      </c>
      <c r="Q25" s="1" t="s">
        <v>84</v>
      </c>
      <c r="R25" s="1"/>
      <c r="S25" t="s">
        <v>84</v>
      </c>
      <c r="U25" s="1" t="s">
        <v>84</v>
      </c>
      <c r="V25" s="1" t="s">
        <v>84</v>
      </c>
      <c r="W25" s="1" t="s">
        <v>84</v>
      </c>
      <c r="X25" s="1" t="s">
        <v>72</v>
      </c>
      <c r="Y25" s="1" t="s">
        <v>163</v>
      </c>
      <c r="Z25" s="1" t="s">
        <v>175</v>
      </c>
      <c r="AA25" s="1" t="s">
        <v>74</v>
      </c>
      <c r="AB25">
        <v>4</v>
      </c>
      <c r="AC25" s="1" t="s">
        <v>77</v>
      </c>
      <c r="AD25">
        <v>406</v>
      </c>
      <c r="AE25" s="1" t="s">
        <v>143</v>
      </c>
      <c r="AF25" t="s">
        <v>124</v>
      </c>
      <c r="AG25" s="1" t="s">
        <v>189</v>
      </c>
      <c r="AH25">
        <v>0</v>
      </c>
      <c r="AI25">
        <v>0</v>
      </c>
      <c r="AJ25">
        <v>116</v>
      </c>
      <c r="AK25">
        <v>0</v>
      </c>
      <c r="AL25">
        <v>936</v>
      </c>
      <c r="AM25">
        <v>0</v>
      </c>
      <c r="AN25">
        <v>936</v>
      </c>
      <c r="AO25">
        <v>0</v>
      </c>
      <c r="AP25" s="1" t="s">
        <v>72</v>
      </c>
      <c r="AQ25">
        <v>1</v>
      </c>
      <c r="AR25" s="1" t="s">
        <v>262</v>
      </c>
      <c r="AS25" t="s">
        <v>209</v>
      </c>
      <c r="AT25" t="s">
        <v>263</v>
      </c>
      <c r="AU25" s="1" t="s">
        <v>87</v>
      </c>
      <c r="AV25" s="3">
        <v>43008</v>
      </c>
      <c r="AW25" s="3">
        <v>43008</v>
      </c>
      <c r="AX25" s="3">
        <v>43008</v>
      </c>
      <c r="AY25" s="1" t="s">
        <v>85</v>
      </c>
      <c r="AZ25" s="1" t="s">
        <v>209</v>
      </c>
      <c r="BA25">
        <v>31734</v>
      </c>
      <c r="BB25">
        <v>9</v>
      </c>
      <c r="BC25">
        <v>49267</v>
      </c>
      <c r="BD25" s="1"/>
      <c r="BF25" s="1"/>
      <c r="BG25" s="1"/>
      <c r="BJ25" s="1"/>
      <c r="BK25" s="1"/>
      <c r="BL25" s="1"/>
      <c r="BO25" s="1"/>
      <c r="BP25" s="1"/>
      <c r="BQ25">
        <v>21</v>
      </c>
      <c r="BR25">
        <v>49267</v>
      </c>
      <c r="BS25">
        <v>49267</v>
      </c>
    </row>
    <row r="26" spans="1:71" x14ac:dyDescent="0.35">
      <c r="A26" s="1" t="s">
        <v>67</v>
      </c>
      <c r="B26" s="1" t="s">
        <v>68</v>
      </c>
      <c r="C26" s="1" t="s">
        <v>69</v>
      </c>
      <c r="D26">
        <v>1</v>
      </c>
      <c r="E26">
        <v>1</v>
      </c>
      <c r="F26" s="2">
        <v>43420.810555555552</v>
      </c>
      <c r="G26" s="3">
        <v>42979</v>
      </c>
      <c r="H26" s="3">
        <v>43008</v>
      </c>
      <c r="I26" s="1" t="s">
        <v>70</v>
      </c>
      <c r="J26">
        <v>1234</v>
      </c>
      <c r="K26">
        <v>1231234455</v>
      </c>
      <c r="L26" s="1" t="s">
        <v>151</v>
      </c>
      <c r="N26" s="1" t="s">
        <v>71</v>
      </c>
      <c r="O26" s="1" t="s">
        <v>84</v>
      </c>
      <c r="P26" s="1" t="s">
        <v>84</v>
      </c>
      <c r="Q26" s="1" t="s">
        <v>84</v>
      </c>
      <c r="R26" s="1"/>
      <c r="S26" t="s">
        <v>84</v>
      </c>
      <c r="U26" s="1" t="s">
        <v>84</v>
      </c>
      <c r="V26" s="1" t="s">
        <v>84</v>
      </c>
      <c r="W26" s="1" t="s">
        <v>84</v>
      </c>
      <c r="X26" s="1" t="s">
        <v>72</v>
      </c>
      <c r="Y26" s="1" t="s">
        <v>132</v>
      </c>
      <c r="Z26" s="1" t="s">
        <v>203</v>
      </c>
      <c r="AA26" s="1" t="s">
        <v>74</v>
      </c>
      <c r="AB26">
        <v>7</v>
      </c>
      <c r="AC26" s="1" t="s">
        <v>78</v>
      </c>
      <c r="AD26">
        <v>702</v>
      </c>
      <c r="AE26" s="1" t="s">
        <v>122</v>
      </c>
      <c r="AF26">
        <v>2</v>
      </c>
      <c r="AG26" s="1" t="s">
        <v>121</v>
      </c>
      <c r="AH26">
        <v>0</v>
      </c>
      <c r="AI26">
        <v>0</v>
      </c>
      <c r="AJ26">
        <v>0</v>
      </c>
      <c r="AK26">
        <v>25800</v>
      </c>
      <c r="AL26">
        <v>0</v>
      </c>
      <c r="AM26">
        <v>179300</v>
      </c>
      <c r="AN26">
        <v>0</v>
      </c>
      <c r="AO26">
        <v>179300</v>
      </c>
      <c r="AP26" s="1" t="s">
        <v>72</v>
      </c>
      <c r="AQ26">
        <v>1</v>
      </c>
      <c r="AR26" s="1" t="s">
        <v>262</v>
      </c>
      <c r="AS26" t="s">
        <v>209</v>
      </c>
      <c r="AT26" t="s">
        <v>263</v>
      </c>
      <c r="AU26" s="1" t="s">
        <v>87</v>
      </c>
      <c r="AV26" s="3">
        <v>43008</v>
      </c>
      <c r="AW26" s="3">
        <v>43008</v>
      </c>
      <c r="AX26" s="3">
        <v>43008</v>
      </c>
      <c r="AY26" s="1" t="s">
        <v>85</v>
      </c>
      <c r="AZ26" s="1" t="s">
        <v>209</v>
      </c>
      <c r="BA26">
        <v>31734</v>
      </c>
      <c r="BB26">
        <v>9</v>
      </c>
      <c r="BC26">
        <v>49267</v>
      </c>
      <c r="BD26" s="1"/>
      <c r="BF26" s="1"/>
      <c r="BG26" s="1"/>
      <c r="BJ26" s="1"/>
      <c r="BK26" s="1"/>
      <c r="BL26" s="1"/>
      <c r="BO26" s="1"/>
      <c r="BP26" s="1"/>
      <c r="BQ26">
        <v>21</v>
      </c>
      <c r="BR26">
        <v>49267</v>
      </c>
      <c r="BS26">
        <v>49267</v>
      </c>
    </row>
    <row r="27" spans="1:71" x14ac:dyDescent="0.35">
      <c r="A27" s="1" t="s">
        <v>67</v>
      </c>
      <c r="B27" s="1" t="s">
        <v>68</v>
      </c>
      <c r="C27" s="1" t="s">
        <v>69</v>
      </c>
      <c r="D27">
        <v>1</v>
      </c>
      <c r="E27">
        <v>1</v>
      </c>
      <c r="F27" s="2">
        <v>43420.810555555552</v>
      </c>
      <c r="G27" s="3">
        <v>42979</v>
      </c>
      <c r="H27" s="3">
        <v>43008</v>
      </c>
      <c r="I27" s="1" t="s">
        <v>70</v>
      </c>
      <c r="J27">
        <v>1234</v>
      </c>
      <c r="K27">
        <v>1231234455</v>
      </c>
      <c r="L27" s="1" t="s">
        <v>151</v>
      </c>
      <c r="N27" s="1" t="s">
        <v>71</v>
      </c>
      <c r="O27" s="1" t="s">
        <v>84</v>
      </c>
      <c r="P27" s="1" t="s">
        <v>84</v>
      </c>
      <c r="Q27" s="1" t="s">
        <v>84</v>
      </c>
      <c r="R27" s="1"/>
      <c r="S27" t="s">
        <v>84</v>
      </c>
      <c r="U27" s="1" t="s">
        <v>84</v>
      </c>
      <c r="V27" s="1" t="s">
        <v>84</v>
      </c>
      <c r="W27" s="1" t="s">
        <v>84</v>
      </c>
      <c r="X27" s="1" t="s">
        <v>72</v>
      </c>
      <c r="Y27" s="1" t="s">
        <v>112</v>
      </c>
      <c r="Z27" s="1" t="s">
        <v>115</v>
      </c>
      <c r="AA27" s="1" t="s">
        <v>74</v>
      </c>
      <c r="AB27">
        <v>7</v>
      </c>
      <c r="AC27" s="1" t="s">
        <v>78</v>
      </c>
      <c r="AD27">
        <v>731</v>
      </c>
      <c r="AE27" s="1" t="s">
        <v>117</v>
      </c>
      <c r="AF27">
        <v>2</v>
      </c>
      <c r="AG27" s="1" t="s">
        <v>121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48170</v>
      </c>
      <c r="AN27">
        <v>0</v>
      </c>
      <c r="AO27">
        <v>48170</v>
      </c>
      <c r="AP27" s="1" t="s">
        <v>72</v>
      </c>
      <c r="AQ27">
        <v>1</v>
      </c>
      <c r="AR27" s="1" t="s">
        <v>262</v>
      </c>
      <c r="AS27" t="s">
        <v>209</v>
      </c>
      <c r="AT27" t="s">
        <v>263</v>
      </c>
      <c r="AU27" s="1" t="s">
        <v>87</v>
      </c>
      <c r="AV27" s="3">
        <v>43008</v>
      </c>
      <c r="AW27" s="3">
        <v>43008</v>
      </c>
      <c r="AX27" s="3">
        <v>43008</v>
      </c>
      <c r="AY27" s="1" t="s">
        <v>85</v>
      </c>
      <c r="AZ27" s="1" t="s">
        <v>209</v>
      </c>
      <c r="BA27">
        <v>31734</v>
      </c>
      <c r="BB27">
        <v>9</v>
      </c>
      <c r="BC27">
        <v>49267</v>
      </c>
      <c r="BD27" s="1"/>
      <c r="BF27" s="1"/>
      <c r="BG27" s="1"/>
      <c r="BJ27" s="1"/>
      <c r="BK27" s="1"/>
      <c r="BL27" s="1"/>
      <c r="BO27" s="1"/>
      <c r="BP27" s="1"/>
      <c r="BQ27">
        <v>21</v>
      </c>
      <c r="BR27">
        <v>49267</v>
      </c>
      <c r="BS27">
        <v>49267</v>
      </c>
    </row>
    <row r="28" spans="1:71" x14ac:dyDescent="0.35">
      <c r="A28" s="1" t="s">
        <v>67</v>
      </c>
      <c r="B28" s="1" t="s">
        <v>68</v>
      </c>
      <c r="C28" s="1" t="s">
        <v>69</v>
      </c>
      <c r="D28">
        <v>1</v>
      </c>
      <c r="E28">
        <v>1</v>
      </c>
      <c r="F28" s="2">
        <v>43420.810555555552</v>
      </c>
      <c r="G28" s="3">
        <v>42979</v>
      </c>
      <c r="H28" s="3">
        <v>43008</v>
      </c>
      <c r="I28" s="1" t="s">
        <v>70</v>
      </c>
      <c r="J28">
        <v>1234</v>
      </c>
      <c r="K28">
        <v>1231234455</v>
      </c>
      <c r="L28" s="1" t="s">
        <v>151</v>
      </c>
      <c r="N28" s="1" t="s">
        <v>71</v>
      </c>
      <c r="O28" s="1" t="s">
        <v>84</v>
      </c>
      <c r="P28" s="1" t="s">
        <v>84</v>
      </c>
      <c r="Q28" s="1" t="s">
        <v>84</v>
      </c>
      <c r="R28" s="1"/>
      <c r="S28" t="s">
        <v>84</v>
      </c>
      <c r="U28" s="1" t="s">
        <v>84</v>
      </c>
      <c r="V28" s="1" t="s">
        <v>84</v>
      </c>
      <c r="W28" s="1" t="s">
        <v>84</v>
      </c>
      <c r="X28" s="1"/>
      <c r="Y28" s="1"/>
      <c r="Z28" s="1"/>
      <c r="AA28" s="1"/>
      <c r="AC28" s="1"/>
      <c r="AE28" s="1"/>
      <c r="AG28" s="1"/>
      <c r="AP28" s="1" t="s">
        <v>72</v>
      </c>
      <c r="AQ28">
        <v>1</v>
      </c>
      <c r="AR28" s="1" t="s">
        <v>262</v>
      </c>
      <c r="AS28" t="s">
        <v>209</v>
      </c>
      <c r="AT28" t="s">
        <v>263</v>
      </c>
      <c r="AU28" s="1" t="s">
        <v>87</v>
      </c>
      <c r="AV28" s="3">
        <v>43008</v>
      </c>
      <c r="AW28" s="3">
        <v>43008</v>
      </c>
      <c r="AX28" s="3">
        <v>43008</v>
      </c>
      <c r="AY28" s="1" t="s">
        <v>85</v>
      </c>
      <c r="AZ28" s="1" t="s">
        <v>209</v>
      </c>
      <c r="BA28">
        <v>31734</v>
      </c>
      <c r="BB28">
        <v>9</v>
      </c>
      <c r="BC28">
        <v>49267</v>
      </c>
      <c r="BD28" s="1" t="s">
        <v>72</v>
      </c>
      <c r="BE28">
        <v>1</v>
      </c>
      <c r="BF28" s="1" t="s">
        <v>262</v>
      </c>
      <c r="BG28" s="1" t="s">
        <v>197</v>
      </c>
      <c r="BH28">
        <v>31734</v>
      </c>
      <c r="BJ28" s="1"/>
      <c r="BK28" s="1" t="s">
        <v>209</v>
      </c>
      <c r="BL28" s="1" t="s">
        <v>86</v>
      </c>
      <c r="BM28">
        <v>0</v>
      </c>
      <c r="BO28" s="1"/>
      <c r="BP28" s="1"/>
      <c r="BQ28">
        <v>21</v>
      </c>
      <c r="BR28">
        <v>49267</v>
      </c>
      <c r="BS28">
        <v>49267</v>
      </c>
    </row>
    <row r="29" spans="1:71" x14ac:dyDescent="0.35">
      <c r="A29" s="1" t="s">
        <v>67</v>
      </c>
      <c r="B29" s="1" t="s">
        <v>68</v>
      </c>
      <c r="C29" s="1" t="s">
        <v>69</v>
      </c>
      <c r="D29">
        <v>1</v>
      </c>
      <c r="E29">
        <v>1</v>
      </c>
      <c r="F29" s="2">
        <v>43420.810555555552</v>
      </c>
      <c r="G29" s="3">
        <v>42979</v>
      </c>
      <c r="H29" s="3">
        <v>43008</v>
      </c>
      <c r="I29" s="1" t="s">
        <v>70</v>
      </c>
      <c r="J29">
        <v>1234</v>
      </c>
      <c r="K29">
        <v>1231234455</v>
      </c>
      <c r="L29" s="1" t="s">
        <v>151</v>
      </c>
      <c r="N29" s="1" t="s">
        <v>71</v>
      </c>
      <c r="O29" s="1" t="s">
        <v>84</v>
      </c>
      <c r="P29" s="1" t="s">
        <v>84</v>
      </c>
      <c r="Q29" s="1" t="s">
        <v>84</v>
      </c>
      <c r="R29" s="1"/>
      <c r="S29" t="s">
        <v>84</v>
      </c>
      <c r="U29" s="1" t="s">
        <v>84</v>
      </c>
      <c r="V29" s="1" t="s">
        <v>84</v>
      </c>
      <c r="W29" s="1" t="s">
        <v>84</v>
      </c>
      <c r="X29" s="1"/>
      <c r="Y29" s="1"/>
      <c r="Z29" s="1"/>
      <c r="AA29" s="1"/>
      <c r="AC29" s="1"/>
      <c r="AE29" s="1"/>
      <c r="AG29" s="1"/>
      <c r="AP29" s="1" t="s">
        <v>72</v>
      </c>
      <c r="AQ29">
        <v>1</v>
      </c>
      <c r="AR29" s="1" t="s">
        <v>262</v>
      </c>
      <c r="AS29" t="s">
        <v>209</v>
      </c>
      <c r="AT29" t="s">
        <v>263</v>
      </c>
      <c r="AU29" s="1" t="s">
        <v>87</v>
      </c>
      <c r="AV29" s="3">
        <v>43008</v>
      </c>
      <c r="AW29" s="3">
        <v>43008</v>
      </c>
      <c r="AX29" s="3">
        <v>43008</v>
      </c>
      <c r="AY29" s="1" t="s">
        <v>85</v>
      </c>
      <c r="AZ29" s="1" t="s">
        <v>209</v>
      </c>
      <c r="BA29">
        <v>31734</v>
      </c>
      <c r="BB29">
        <v>9</v>
      </c>
      <c r="BC29">
        <v>49267</v>
      </c>
      <c r="BD29" s="1" t="s">
        <v>72</v>
      </c>
      <c r="BE29">
        <v>2</v>
      </c>
      <c r="BF29" s="1" t="s">
        <v>262</v>
      </c>
      <c r="BG29" s="1" t="s">
        <v>86</v>
      </c>
      <c r="BH29">
        <v>0</v>
      </c>
      <c r="BJ29" s="1"/>
      <c r="BK29" s="1"/>
      <c r="BL29" s="1" t="s">
        <v>132</v>
      </c>
      <c r="BM29">
        <v>25800</v>
      </c>
      <c r="BO29" s="1"/>
      <c r="BP29" s="1" t="s">
        <v>209</v>
      </c>
      <c r="BQ29">
        <v>21</v>
      </c>
      <c r="BR29">
        <v>49267</v>
      </c>
      <c r="BS29">
        <v>49267</v>
      </c>
    </row>
    <row r="30" spans="1:71" x14ac:dyDescent="0.35">
      <c r="A30" s="1" t="s">
        <v>67</v>
      </c>
      <c r="B30" s="1" t="s">
        <v>68</v>
      </c>
      <c r="C30" s="1" t="s">
        <v>69</v>
      </c>
      <c r="D30">
        <v>1</v>
      </c>
      <c r="E30">
        <v>1</v>
      </c>
      <c r="F30" s="2">
        <v>43420.810555555552</v>
      </c>
      <c r="G30" s="3">
        <v>42979</v>
      </c>
      <c r="H30" s="3">
        <v>43008</v>
      </c>
      <c r="I30" s="1" t="s">
        <v>70</v>
      </c>
      <c r="J30">
        <v>1234</v>
      </c>
      <c r="K30">
        <v>1231234455</v>
      </c>
      <c r="L30" s="1" t="s">
        <v>151</v>
      </c>
      <c r="N30" s="1" t="s">
        <v>71</v>
      </c>
      <c r="O30" s="1" t="s">
        <v>84</v>
      </c>
      <c r="P30" s="1" t="s">
        <v>84</v>
      </c>
      <c r="Q30" s="1" t="s">
        <v>84</v>
      </c>
      <c r="R30" s="1"/>
      <c r="S30" t="s">
        <v>84</v>
      </c>
      <c r="U30" s="1" t="s">
        <v>84</v>
      </c>
      <c r="V30" s="1" t="s">
        <v>84</v>
      </c>
      <c r="W30" s="1" t="s">
        <v>84</v>
      </c>
      <c r="X30" s="1"/>
      <c r="Y30" s="1"/>
      <c r="Z30" s="1"/>
      <c r="AA30" s="1"/>
      <c r="AC30" s="1"/>
      <c r="AE30" s="1"/>
      <c r="AG30" s="1"/>
      <c r="AP30" s="1" t="s">
        <v>72</v>
      </c>
      <c r="AQ30">
        <v>1</v>
      </c>
      <c r="AR30" s="1" t="s">
        <v>262</v>
      </c>
      <c r="AS30" t="s">
        <v>209</v>
      </c>
      <c r="AT30" t="s">
        <v>263</v>
      </c>
      <c r="AU30" s="1" t="s">
        <v>87</v>
      </c>
      <c r="AV30" s="3">
        <v>43008</v>
      </c>
      <c r="AW30" s="3">
        <v>43008</v>
      </c>
      <c r="AX30" s="3">
        <v>43008</v>
      </c>
      <c r="AY30" s="1" t="s">
        <v>85</v>
      </c>
      <c r="AZ30" s="1" t="s">
        <v>209</v>
      </c>
      <c r="BA30">
        <v>31734</v>
      </c>
      <c r="BB30">
        <v>9</v>
      </c>
      <c r="BC30">
        <v>49267</v>
      </c>
      <c r="BD30" s="1" t="s">
        <v>72</v>
      </c>
      <c r="BE30">
        <v>3</v>
      </c>
      <c r="BF30" s="1" t="s">
        <v>262</v>
      </c>
      <c r="BG30" s="1" t="s">
        <v>86</v>
      </c>
      <c r="BH30">
        <v>0</v>
      </c>
      <c r="BJ30" s="1"/>
      <c r="BK30" s="1"/>
      <c r="BL30" s="1" t="s">
        <v>110</v>
      </c>
      <c r="BM30">
        <v>5934</v>
      </c>
      <c r="BO30" s="1"/>
      <c r="BP30" s="1" t="s">
        <v>209</v>
      </c>
      <c r="BQ30">
        <v>21</v>
      </c>
      <c r="BR30">
        <v>49267</v>
      </c>
      <c r="BS30">
        <v>49267</v>
      </c>
    </row>
    <row r="31" spans="1:71" x14ac:dyDescent="0.35">
      <c r="A31" s="1" t="s">
        <v>67</v>
      </c>
      <c r="B31" s="1" t="s">
        <v>68</v>
      </c>
      <c r="C31" s="1" t="s">
        <v>69</v>
      </c>
      <c r="D31">
        <v>1</v>
      </c>
      <c r="E31">
        <v>1</v>
      </c>
      <c r="F31" s="2">
        <v>43420.810555555552</v>
      </c>
      <c r="G31" s="3">
        <v>42979</v>
      </c>
      <c r="H31" s="3">
        <v>43008</v>
      </c>
      <c r="I31" s="1" t="s">
        <v>70</v>
      </c>
      <c r="J31">
        <v>1234</v>
      </c>
      <c r="K31">
        <v>1231234455</v>
      </c>
      <c r="L31" s="1" t="s">
        <v>151</v>
      </c>
      <c r="N31" s="1" t="s">
        <v>71</v>
      </c>
      <c r="O31" s="1" t="s">
        <v>84</v>
      </c>
      <c r="P31" s="1" t="s">
        <v>84</v>
      </c>
      <c r="Q31" s="1" t="s">
        <v>84</v>
      </c>
      <c r="R31" s="1"/>
      <c r="S31" t="s">
        <v>84</v>
      </c>
      <c r="U31" s="1" t="s">
        <v>84</v>
      </c>
      <c r="V31" s="1" t="s">
        <v>84</v>
      </c>
      <c r="W31" s="1" t="s">
        <v>84</v>
      </c>
      <c r="X31" s="1"/>
      <c r="Y31" s="1"/>
      <c r="Z31" s="1"/>
      <c r="AA31" s="1"/>
      <c r="AC31" s="1"/>
      <c r="AE31" s="1"/>
      <c r="AG31" s="1"/>
      <c r="AP31" s="1" t="s">
        <v>72</v>
      </c>
      <c r="AQ31">
        <v>1</v>
      </c>
      <c r="AR31" s="1" t="s">
        <v>262</v>
      </c>
      <c r="AS31" t="s">
        <v>209</v>
      </c>
      <c r="AT31" t="s">
        <v>263</v>
      </c>
      <c r="AU31" s="1" t="s">
        <v>87</v>
      </c>
      <c r="AV31" s="3">
        <v>43008</v>
      </c>
      <c r="AW31" s="3">
        <v>43008</v>
      </c>
      <c r="AX31" s="3">
        <v>43008</v>
      </c>
      <c r="AY31" s="1" t="s">
        <v>85</v>
      </c>
      <c r="AZ31" s="1" t="s">
        <v>209</v>
      </c>
      <c r="BA31">
        <v>31734</v>
      </c>
      <c r="BB31">
        <v>9</v>
      </c>
      <c r="BC31">
        <v>49267</v>
      </c>
      <c r="BD31" s="1" t="s">
        <v>72</v>
      </c>
      <c r="BE31">
        <v>4</v>
      </c>
      <c r="BF31" s="1" t="s">
        <v>264</v>
      </c>
      <c r="BG31" s="1" t="s">
        <v>199</v>
      </c>
      <c r="BH31">
        <v>1200</v>
      </c>
      <c r="BJ31" s="1"/>
      <c r="BK31" s="1" t="s">
        <v>208</v>
      </c>
      <c r="BL31" s="1" t="s">
        <v>86</v>
      </c>
      <c r="BM31">
        <v>0</v>
      </c>
      <c r="BO31" s="1"/>
      <c r="BP31" s="1"/>
      <c r="BQ31">
        <v>21</v>
      </c>
      <c r="BR31">
        <v>49267</v>
      </c>
      <c r="BS31">
        <v>49267</v>
      </c>
    </row>
    <row r="32" spans="1:71" x14ac:dyDescent="0.35">
      <c r="A32" s="1" t="s">
        <v>67</v>
      </c>
      <c r="B32" s="1" t="s">
        <v>68</v>
      </c>
      <c r="C32" s="1" t="s">
        <v>69</v>
      </c>
      <c r="D32">
        <v>1</v>
      </c>
      <c r="E32">
        <v>1</v>
      </c>
      <c r="F32" s="2">
        <v>43420.810555555552</v>
      </c>
      <c r="G32" s="3">
        <v>42979</v>
      </c>
      <c r="H32" s="3">
        <v>43008</v>
      </c>
      <c r="I32" s="1" t="s">
        <v>70</v>
      </c>
      <c r="J32">
        <v>1234</v>
      </c>
      <c r="K32">
        <v>1231234455</v>
      </c>
      <c r="L32" s="1" t="s">
        <v>151</v>
      </c>
      <c r="N32" s="1" t="s">
        <v>71</v>
      </c>
      <c r="O32" s="1" t="s">
        <v>84</v>
      </c>
      <c r="P32" s="1" t="s">
        <v>84</v>
      </c>
      <c r="Q32" s="1" t="s">
        <v>84</v>
      </c>
      <c r="R32" s="1"/>
      <c r="S32" t="s">
        <v>84</v>
      </c>
      <c r="U32" s="1" t="s">
        <v>84</v>
      </c>
      <c r="V32" s="1" t="s">
        <v>84</v>
      </c>
      <c r="W32" s="1" t="s">
        <v>84</v>
      </c>
      <c r="X32" s="1"/>
      <c r="Y32" s="1"/>
      <c r="Z32" s="1"/>
      <c r="AA32" s="1"/>
      <c r="AC32" s="1"/>
      <c r="AE32" s="1"/>
      <c r="AG32" s="1"/>
      <c r="AP32" s="1" t="s">
        <v>72</v>
      </c>
      <c r="AQ32">
        <v>1</v>
      </c>
      <c r="AR32" s="1" t="s">
        <v>262</v>
      </c>
      <c r="AS32" t="s">
        <v>209</v>
      </c>
      <c r="AT32" t="s">
        <v>263</v>
      </c>
      <c r="AU32" s="1" t="s">
        <v>87</v>
      </c>
      <c r="AV32" s="3">
        <v>43008</v>
      </c>
      <c r="AW32" s="3">
        <v>43008</v>
      </c>
      <c r="AX32" s="3">
        <v>43008</v>
      </c>
      <c r="AY32" s="1" t="s">
        <v>85</v>
      </c>
      <c r="AZ32" s="1" t="s">
        <v>209</v>
      </c>
      <c r="BA32">
        <v>31734</v>
      </c>
      <c r="BB32">
        <v>9</v>
      </c>
      <c r="BC32">
        <v>49267</v>
      </c>
      <c r="BD32" s="1" t="s">
        <v>72</v>
      </c>
      <c r="BE32">
        <v>5</v>
      </c>
      <c r="BF32" s="1" t="s">
        <v>264</v>
      </c>
      <c r="BG32" s="1" t="s">
        <v>86</v>
      </c>
      <c r="BH32">
        <v>0</v>
      </c>
      <c r="BJ32" s="1"/>
      <c r="BK32" s="1"/>
      <c r="BL32" s="1" t="s">
        <v>198</v>
      </c>
      <c r="BM32">
        <v>1476</v>
      </c>
      <c r="BO32" s="1"/>
      <c r="BP32" s="1" t="s">
        <v>208</v>
      </c>
      <c r="BQ32">
        <v>21</v>
      </c>
      <c r="BR32">
        <v>49267</v>
      </c>
      <c r="BS32">
        <v>49267</v>
      </c>
    </row>
    <row r="33" spans="1:71" x14ac:dyDescent="0.35">
      <c r="A33" s="1" t="s">
        <v>67</v>
      </c>
      <c r="B33" s="1" t="s">
        <v>68</v>
      </c>
      <c r="C33" s="1" t="s">
        <v>69</v>
      </c>
      <c r="D33">
        <v>1</v>
      </c>
      <c r="E33">
        <v>1</v>
      </c>
      <c r="F33" s="2">
        <v>43420.810555555552</v>
      </c>
      <c r="G33" s="3">
        <v>42979</v>
      </c>
      <c r="H33" s="3">
        <v>43008</v>
      </c>
      <c r="I33" s="1" t="s">
        <v>70</v>
      </c>
      <c r="J33">
        <v>1234</v>
      </c>
      <c r="K33">
        <v>1231234455</v>
      </c>
      <c r="L33" s="1" t="s">
        <v>151</v>
      </c>
      <c r="N33" s="1" t="s">
        <v>71</v>
      </c>
      <c r="O33" s="1" t="s">
        <v>84</v>
      </c>
      <c r="P33" s="1" t="s">
        <v>84</v>
      </c>
      <c r="Q33" s="1" t="s">
        <v>84</v>
      </c>
      <c r="R33" s="1"/>
      <c r="S33" t="s">
        <v>84</v>
      </c>
      <c r="U33" s="1" t="s">
        <v>84</v>
      </c>
      <c r="V33" s="1" t="s">
        <v>84</v>
      </c>
      <c r="W33" s="1" t="s">
        <v>84</v>
      </c>
      <c r="X33" s="1"/>
      <c r="Y33" s="1"/>
      <c r="Z33" s="1"/>
      <c r="AA33" s="1"/>
      <c r="AC33" s="1"/>
      <c r="AE33" s="1"/>
      <c r="AG33" s="1"/>
      <c r="AP33" s="1" t="s">
        <v>72</v>
      </c>
      <c r="AQ33">
        <v>1</v>
      </c>
      <c r="AR33" s="1" t="s">
        <v>262</v>
      </c>
      <c r="AS33" t="s">
        <v>209</v>
      </c>
      <c r="AT33" t="s">
        <v>263</v>
      </c>
      <c r="AU33" s="1" t="s">
        <v>87</v>
      </c>
      <c r="AV33" s="3">
        <v>43008</v>
      </c>
      <c r="AW33" s="3">
        <v>43008</v>
      </c>
      <c r="AX33" s="3">
        <v>43008</v>
      </c>
      <c r="AY33" s="1" t="s">
        <v>85</v>
      </c>
      <c r="AZ33" s="1" t="s">
        <v>209</v>
      </c>
      <c r="BA33">
        <v>31734</v>
      </c>
      <c r="BB33">
        <v>9</v>
      </c>
      <c r="BC33">
        <v>49267</v>
      </c>
      <c r="BD33" s="1" t="s">
        <v>72</v>
      </c>
      <c r="BE33">
        <v>6</v>
      </c>
      <c r="BF33" s="1" t="s">
        <v>264</v>
      </c>
      <c r="BG33" s="1" t="s">
        <v>111</v>
      </c>
      <c r="BH33">
        <v>276</v>
      </c>
      <c r="BJ33" s="1"/>
      <c r="BK33" s="1" t="s">
        <v>208</v>
      </c>
      <c r="BL33" s="1" t="s">
        <v>86</v>
      </c>
      <c r="BM33">
        <v>0</v>
      </c>
      <c r="BO33" s="1"/>
      <c r="BP33" s="1"/>
      <c r="BQ33">
        <v>21</v>
      </c>
      <c r="BR33">
        <v>49267</v>
      </c>
      <c r="BS33">
        <v>49267</v>
      </c>
    </row>
    <row r="34" spans="1:71" x14ac:dyDescent="0.35">
      <c r="A34" s="1" t="s">
        <v>67</v>
      </c>
      <c r="B34" s="1" t="s">
        <v>68</v>
      </c>
      <c r="C34" s="1" t="s">
        <v>69</v>
      </c>
      <c r="D34">
        <v>1</v>
      </c>
      <c r="E34">
        <v>1</v>
      </c>
      <c r="F34" s="2">
        <v>43420.810555555552</v>
      </c>
      <c r="G34" s="3">
        <v>42979</v>
      </c>
      <c r="H34" s="3">
        <v>43008</v>
      </c>
      <c r="I34" s="1" t="s">
        <v>70</v>
      </c>
      <c r="J34">
        <v>1234</v>
      </c>
      <c r="K34">
        <v>1231234455</v>
      </c>
      <c r="L34" s="1" t="s">
        <v>151</v>
      </c>
      <c r="N34" s="1" t="s">
        <v>71</v>
      </c>
      <c r="O34" s="1" t="s">
        <v>84</v>
      </c>
      <c r="P34" s="1" t="s">
        <v>84</v>
      </c>
      <c r="Q34" s="1" t="s">
        <v>84</v>
      </c>
      <c r="R34" s="1"/>
      <c r="S34" t="s">
        <v>84</v>
      </c>
      <c r="U34" s="1" t="s">
        <v>84</v>
      </c>
      <c r="V34" s="1" t="s">
        <v>84</v>
      </c>
      <c r="W34" s="1" t="s">
        <v>84</v>
      </c>
      <c r="X34" s="1"/>
      <c r="Y34" s="1"/>
      <c r="Z34" s="1"/>
      <c r="AA34" s="1"/>
      <c r="AC34" s="1"/>
      <c r="AE34" s="1"/>
      <c r="AG34" s="1"/>
      <c r="AP34" s="1" t="s">
        <v>72</v>
      </c>
      <c r="AQ34">
        <v>1</v>
      </c>
      <c r="AR34" s="1" t="s">
        <v>262</v>
      </c>
      <c r="AS34" t="s">
        <v>209</v>
      </c>
      <c r="AT34" t="s">
        <v>263</v>
      </c>
      <c r="AU34" s="1" t="s">
        <v>87</v>
      </c>
      <c r="AV34" s="3">
        <v>43008</v>
      </c>
      <c r="AW34" s="3">
        <v>43008</v>
      </c>
      <c r="AX34" s="3">
        <v>43008</v>
      </c>
      <c r="AY34" s="1" t="s">
        <v>85</v>
      </c>
      <c r="AZ34" s="1" t="s">
        <v>209</v>
      </c>
      <c r="BA34">
        <v>31734</v>
      </c>
      <c r="BB34">
        <v>9</v>
      </c>
      <c r="BC34">
        <v>49267</v>
      </c>
      <c r="BD34" s="1" t="s">
        <v>72</v>
      </c>
      <c r="BE34">
        <v>7</v>
      </c>
      <c r="BF34" s="1" t="s">
        <v>265</v>
      </c>
      <c r="BG34" s="1" t="s">
        <v>140</v>
      </c>
      <c r="BH34">
        <v>10900</v>
      </c>
      <c r="BJ34" s="1"/>
      <c r="BK34" s="1" t="s">
        <v>193</v>
      </c>
      <c r="BL34" s="1" t="s">
        <v>86</v>
      </c>
      <c r="BM34">
        <v>0</v>
      </c>
      <c r="BO34" s="1"/>
      <c r="BP34" s="1"/>
      <c r="BQ34">
        <v>21</v>
      </c>
      <c r="BR34">
        <v>49267</v>
      </c>
      <c r="BS34">
        <v>49267</v>
      </c>
    </row>
    <row r="35" spans="1:71" x14ac:dyDescent="0.35">
      <c r="A35" s="1" t="s">
        <v>67</v>
      </c>
      <c r="B35" s="1" t="s">
        <v>68</v>
      </c>
      <c r="C35" s="1" t="s">
        <v>69</v>
      </c>
      <c r="D35">
        <v>1</v>
      </c>
      <c r="E35">
        <v>1</v>
      </c>
      <c r="F35" s="2">
        <v>43420.810555555552</v>
      </c>
      <c r="G35" s="3">
        <v>42979</v>
      </c>
      <c r="H35" s="3">
        <v>43008</v>
      </c>
      <c r="I35" s="1" t="s">
        <v>70</v>
      </c>
      <c r="J35">
        <v>1234</v>
      </c>
      <c r="K35">
        <v>1231234455</v>
      </c>
      <c r="L35" s="1" t="s">
        <v>151</v>
      </c>
      <c r="N35" s="1" t="s">
        <v>71</v>
      </c>
      <c r="O35" s="1" t="s">
        <v>84</v>
      </c>
      <c r="P35" s="1" t="s">
        <v>84</v>
      </c>
      <c r="Q35" s="1" t="s">
        <v>84</v>
      </c>
      <c r="R35" s="1"/>
      <c r="S35" t="s">
        <v>84</v>
      </c>
      <c r="U35" s="1" t="s">
        <v>84</v>
      </c>
      <c r="V35" s="1" t="s">
        <v>84</v>
      </c>
      <c r="W35" s="1" t="s">
        <v>84</v>
      </c>
      <c r="X35" s="1"/>
      <c r="Y35" s="1"/>
      <c r="Z35" s="1"/>
      <c r="AA35" s="1"/>
      <c r="AC35" s="1"/>
      <c r="AE35" s="1"/>
      <c r="AG35" s="1"/>
      <c r="AP35" s="1" t="s">
        <v>72</v>
      </c>
      <c r="AQ35">
        <v>1</v>
      </c>
      <c r="AR35" s="1" t="s">
        <v>262</v>
      </c>
      <c r="AS35" t="s">
        <v>209</v>
      </c>
      <c r="AT35" t="s">
        <v>263</v>
      </c>
      <c r="AU35" s="1" t="s">
        <v>87</v>
      </c>
      <c r="AV35" s="3">
        <v>43008</v>
      </c>
      <c r="AW35" s="3">
        <v>43008</v>
      </c>
      <c r="AX35" s="3">
        <v>43008</v>
      </c>
      <c r="AY35" s="1" t="s">
        <v>85</v>
      </c>
      <c r="AZ35" s="1" t="s">
        <v>209</v>
      </c>
      <c r="BA35">
        <v>31734</v>
      </c>
      <c r="BB35">
        <v>9</v>
      </c>
      <c r="BC35">
        <v>49267</v>
      </c>
      <c r="BD35" s="1" t="s">
        <v>72</v>
      </c>
      <c r="BE35">
        <v>8</v>
      </c>
      <c r="BF35" s="1" t="s">
        <v>265</v>
      </c>
      <c r="BG35" s="1" t="s">
        <v>86</v>
      </c>
      <c r="BH35">
        <v>0</v>
      </c>
      <c r="BJ35" s="1"/>
      <c r="BK35" s="1"/>
      <c r="BL35" s="1" t="s">
        <v>156</v>
      </c>
      <c r="BM35">
        <v>10900</v>
      </c>
      <c r="BO35" s="1"/>
      <c r="BP35" s="1" t="s">
        <v>193</v>
      </c>
      <c r="BQ35">
        <v>21</v>
      </c>
      <c r="BR35">
        <v>49267</v>
      </c>
      <c r="BS35">
        <v>49267</v>
      </c>
    </row>
    <row r="36" spans="1:71" x14ac:dyDescent="0.35">
      <c r="A36" s="1" t="s">
        <v>67</v>
      </c>
      <c r="B36" s="1" t="s">
        <v>68</v>
      </c>
      <c r="C36" s="1" t="s">
        <v>69</v>
      </c>
      <c r="D36">
        <v>1</v>
      </c>
      <c r="E36">
        <v>1</v>
      </c>
      <c r="F36" s="2">
        <v>43420.810555555552</v>
      </c>
      <c r="G36" s="3">
        <v>42979</v>
      </c>
      <c r="H36" s="3">
        <v>43008</v>
      </c>
      <c r="I36" s="1" t="s">
        <v>70</v>
      </c>
      <c r="J36">
        <v>1234</v>
      </c>
      <c r="K36">
        <v>1231234455</v>
      </c>
      <c r="L36" s="1" t="s">
        <v>151</v>
      </c>
      <c r="N36" s="1" t="s">
        <v>71</v>
      </c>
      <c r="O36" s="1" t="s">
        <v>84</v>
      </c>
      <c r="P36" s="1" t="s">
        <v>84</v>
      </c>
      <c r="Q36" s="1" t="s">
        <v>84</v>
      </c>
      <c r="R36" s="1"/>
      <c r="S36" t="s">
        <v>84</v>
      </c>
      <c r="U36" s="1" t="s">
        <v>84</v>
      </c>
      <c r="V36" s="1" t="s">
        <v>84</v>
      </c>
      <c r="W36" s="1" t="s">
        <v>84</v>
      </c>
      <c r="X36" s="1"/>
      <c r="Y36" s="1"/>
      <c r="Z36" s="1"/>
      <c r="AA36" s="1"/>
      <c r="AC36" s="1"/>
      <c r="AE36" s="1"/>
      <c r="AG36" s="1"/>
      <c r="AP36" s="1" t="s">
        <v>72</v>
      </c>
      <c r="AQ36">
        <v>1</v>
      </c>
      <c r="AR36" s="1" t="s">
        <v>262</v>
      </c>
      <c r="AS36" t="s">
        <v>209</v>
      </c>
      <c r="AT36" t="s">
        <v>263</v>
      </c>
      <c r="AU36" s="1" t="s">
        <v>87</v>
      </c>
      <c r="AV36" s="3">
        <v>43008</v>
      </c>
      <c r="AW36" s="3">
        <v>43008</v>
      </c>
      <c r="AX36" s="3">
        <v>43008</v>
      </c>
      <c r="AY36" s="1" t="s">
        <v>85</v>
      </c>
      <c r="AZ36" s="1" t="s">
        <v>209</v>
      </c>
      <c r="BA36">
        <v>31734</v>
      </c>
      <c r="BB36">
        <v>9</v>
      </c>
      <c r="BC36">
        <v>49267</v>
      </c>
      <c r="BD36" s="1" t="s">
        <v>72</v>
      </c>
      <c r="BE36">
        <v>9</v>
      </c>
      <c r="BF36" s="1" t="s">
        <v>266</v>
      </c>
      <c r="BG36" s="1" t="s">
        <v>161</v>
      </c>
      <c r="BH36">
        <v>998</v>
      </c>
      <c r="BJ36" s="1"/>
      <c r="BK36" s="1" t="s">
        <v>193</v>
      </c>
      <c r="BL36" s="1" t="s">
        <v>86</v>
      </c>
      <c r="BM36">
        <v>0</v>
      </c>
      <c r="BO36" s="1"/>
      <c r="BP36" s="1"/>
      <c r="BQ36">
        <v>21</v>
      </c>
      <c r="BR36">
        <v>49267</v>
      </c>
      <c r="BS36">
        <v>49267</v>
      </c>
    </row>
    <row r="37" spans="1:71" x14ac:dyDescent="0.35">
      <c r="A37" s="1" t="s">
        <v>67</v>
      </c>
      <c r="B37" s="1" t="s">
        <v>68</v>
      </c>
      <c r="C37" s="1" t="s">
        <v>69</v>
      </c>
      <c r="D37">
        <v>1</v>
      </c>
      <c r="E37">
        <v>1</v>
      </c>
      <c r="F37" s="2">
        <v>43420.810555555552</v>
      </c>
      <c r="G37" s="3">
        <v>42979</v>
      </c>
      <c r="H37" s="3">
        <v>43008</v>
      </c>
      <c r="I37" s="1" t="s">
        <v>70</v>
      </c>
      <c r="J37">
        <v>1234</v>
      </c>
      <c r="K37">
        <v>1231234455</v>
      </c>
      <c r="L37" s="1" t="s">
        <v>151</v>
      </c>
      <c r="N37" s="1" t="s">
        <v>71</v>
      </c>
      <c r="O37" s="1" t="s">
        <v>84</v>
      </c>
      <c r="P37" s="1" t="s">
        <v>84</v>
      </c>
      <c r="Q37" s="1" t="s">
        <v>84</v>
      </c>
      <c r="R37" s="1"/>
      <c r="S37" t="s">
        <v>84</v>
      </c>
      <c r="U37" s="1" t="s">
        <v>84</v>
      </c>
      <c r="V37" s="1" t="s">
        <v>84</v>
      </c>
      <c r="W37" s="1" t="s">
        <v>84</v>
      </c>
      <c r="X37" s="1"/>
      <c r="Y37" s="1"/>
      <c r="Z37" s="1"/>
      <c r="AA37" s="1"/>
      <c r="AC37" s="1"/>
      <c r="AE37" s="1"/>
      <c r="AG37" s="1"/>
      <c r="AP37" s="1" t="s">
        <v>72</v>
      </c>
      <c r="AQ37">
        <v>1</v>
      </c>
      <c r="AR37" s="1" t="s">
        <v>262</v>
      </c>
      <c r="AS37" t="s">
        <v>209</v>
      </c>
      <c r="AT37" t="s">
        <v>263</v>
      </c>
      <c r="AU37" s="1" t="s">
        <v>87</v>
      </c>
      <c r="AV37" s="3">
        <v>43008</v>
      </c>
      <c r="AW37" s="3">
        <v>43008</v>
      </c>
      <c r="AX37" s="3">
        <v>43008</v>
      </c>
      <c r="AY37" s="1" t="s">
        <v>85</v>
      </c>
      <c r="AZ37" s="1" t="s">
        <v>209</v>
      </c>
      <c r="BA37">
        <v>31734</v>
      </c>
      <c r="BB37">
        <v>9</v>
      </c>
      <c r="BC37">
        <v>49267</v>
      </c>
      <c r="BD37" s="1" t="s">
        <v>72</v>
      </c>
      <c r="BE37">
        <v>10</v>
      </c>
      <c r="BF37" s="1" t="s">
        <v>266</v>
      </c>
      <c r="BG37" s="1" t="s">
        <v>86</v>
      </c>
      <c r="BH37">
        <v>0</v>
      </c>
      <c r="BJ37" s="1"/>
      <c r="BK37" s="1"/>
      <c r="BL37" s="1" t="s">
        <v>156</v>
      </c>
      <c r="BM37">
        <v>998</v>
      </c>
      <c r="BO37" s="1"/>
      <c r="BP37" s="1" t="s">
        <v>193</v>
      </c>
      <c r="BQ37">
        <v>21</v>
      </c>
      <c r="BR37">
        <v>49267</v>
      </c>
      <c r="BS37">
        <v>49267</v>
      </c>
    </row>
    <row r="38" spans="1:71" x14ac:dyDescent="0.35">
      <c r="A38" s="1" t="s">
        <v>67</v>
      </c>
      <c r="B38" s="1" t="s">
        <v>68</v>
      </c>
      <c r="C38" s="1" t="s">
        <v>69</v>
      </c>
      <c r="D38">
        <v>1</v>
      </c>
      <c r="E38">
        <v>1</v>
      </c>
      <c r="F38" s="2">
        <v>43420.810555555552</v>
      </c>
      <c r="G38" s="3">
        <v>42979</v>
      </c>
      <c r="H38" s="3">
        <v>43008</v>
      </c>
      <c r="I38" s="1" t="s">
        <v>70</v>
      </c>
      <c r="J38">
        <v>1234</v>
      </c>
      <c r="K38">
        <v>1231234455</v>
      </c>
      <c r="L38" s="1" t="s">
        <v>151</v>
      </c>
      <c r="N38" s="1" t="s">
        <v>71</v>
      </c>
      <c r="O38" s="1" t="s">
        <v>84</v>
      </c>
      <c r="P38" s="1" t="s">
        <v>84</v>
      </c>
      <c r="Q38" s="1" t="s">
        <v>84</v>
      </c>
      <c r="R38" s="1"/>
      <c r="S38" t="s">
        <v>84</v>
      </c>
      <c r="U38" s="1" t="s">
        <v>84</v>
      </c>
      <c r="V38" s="1" t="s">
        <v>84</v>
      </c>
      <c r="W38" s="1" t="s">
        <v>84</v>
      </c>
      <c r="X38" s="1"/>
      <c r="Y38" s="1"/>
      <c r="Z38" s="1"/>
      <c r="AA38" s="1"/>
      <c r="AC38" s="1"/>
      <c r="AE38" s="1"/>
      <c r="AG38" s="1"/>
      <c r="AP38" s="1" t="s">
        <v>72</v>
      </c>
      <c r="AQ38">
        <v>1</v>
      </c>
      <c r="AR38" s="1" t="s">
        <v>262</v>
      </c>
      <c r="AS38" t="s">
        <v>209</v>
      </c>
      <c r="AT38" t="s">
        <v>263</v>
      </c>
      <c r="AU38" s="1" t="s">
        <v>87</v>
      </c>
      <c r="AV38" s="3">
        <v>43008</v>
      </c>
      <c r="AW38" s="3">
        <v>43008</v>
      </c>
      <c r="AX38" s="3">
        <v>43008</v>
      </c>
      <c r="AY38" s="1" t="s">
        <v>85</v>
      </c>
      <c r="AZ38" s="1" t="s">
        <v>209</v>
      </c>
      <c r="BA38">
        <v>31734</v>
      </c>
      <c r="BB38">
        <v>9</v>
      </c>
      <c r="BC38">
        <v>49267</v>
      </c>
      <c r="BD38" s="1" t="s">
        <v>72</v>
      </c>
      <c r="BE38">
        <v>11</v>
      </c>
      <c r="BF38" s="1" t="s">
        <v>267</v>
      </c>
      <c r="BG38" s="1" t="s">
        <v>162</v>
      </c>
      <c r="BH38">
        <v>1170</v>
      </c>
      <c r="BJ38" s="1"/>
      <c r="BK38" s="1" t="s">
        <v>193</v>
      </c>
      <c r="BL38" s="1" t="s">
        <v>86</v>
      </c>
      <c r="BM38">
        <v>0</v>
      </c>
      <c r="BO38" s="1"/>
      <c r="BP38" s="1"/>
      <c r="BQ38">
        <v>21</v>
      </c>
      <c r="BR38">
        <v>49267</v>
      </c>
      <c r="BS38">
        <v>49267</v>
      </c>
    </row>
    <row r="39" spans="1:71" x14ac:dyDescent="0.35">
      <c r="A39" s="1" t="s">
        <v>67</v>
      </c>
      <c r="B39" s="1" t="s">
        <v>68</v>
      </c>
      <c r="C39" s="1" t="s">
        <v>69</v>
      </c>
      <c r="D39">
        <v>1</v>
      </c>
      <c r="E39">
        <v>1</v>
      </c>
      <c r="F39" s="2">
        <v>43420.810555555552</v>
      </c>
      <c r="G39" s="3">
        <v>42979</v>
      </c>
      <c r="H39" s="3">
        <v>43008</v>
      </c>
      <c r="I39" s="1" t="s">
        <v>70</v>
      </c>
      <c r="J39">
        <v>1234</v>
      </c>
      <c r="K39">
        <v>1231234455</v>
      </c>
      <c r="L39" s="1" t="s">
        <v>151</v>
      </c>
      <c r="N39" s="1" t="s">
        <v>71</v>
      </c>
      <c r="O39" s="1" t="s">
        <v>84</v>
      </c>
      <c r="P39" s="1" t="s">
        <v>84</v>
      </c>
      <c r="Q39" s="1" t="s">
        <v>84</v>
      </c>
      <c r="R39" s="1"/>
      <c r="S39" t="s">
        <v>84</v>
      </c>
      <c r="U39" s="1" t="s">
        <v>84</v>
      </c>
      <c r="V39" s="1" t="s">
        <v>84</v>
      </c>
      <c r="W39" s="1" t="s">
        <v>84</v>
      </c>
      <c r="X39" s="1"/>
      <c r="Y39" s="1"/>
      <c r="Z39" s="1"/>
      <c r="AA39" s="1"/>
      <c r="AC39" s="1"/>
      <c r="AE39" s="1"/>
      <c r="AG39" s="1"/>
      <c r="AP39" s="1" t="s">
        <v>72</v>
      </c>
      <c r="AQ39">
        <v>1</v>
      </c>
      <c r="AR39" s="1" t="s">
        <v>262</v>
      </c>
      <c r="AS39" t="s">
        <v>209</v>
      </c>
      <c r="AT39" t="s">
        <v>263</v>
      </c>
      <c r="AU39" s="1" t="s">
        <v>87</v>
      </c>
      <c r="AV39" s="3">
        <v>43008</v>
      </c>
      <c r="AW39" s="3">
        <v>43008</v>
      </c>
      <c r="AX39" s="3">
        <v>43008</v>
      </c>
      <c r="AY39" s="1" t="s">
        <v>85</v>
      </c>
      <c r="AZ39" s="1" t="s">
        <v>209</v>
      </c>
      <c r="BA39">
        <v>31734</v>
      </c>
      <c r="BB39">
        <v>9</v>
      </c>
      <c r="BC39">
        <v>49267</v>
      </c>
      <c r="BD39" s="1" t="s">
        <v>72</v>
      </c>
      <c r="BE39">
        <v>12</v>
      </c>
      <c r="BF39" s="1" t="s">
        <v>267</v>
      </c>
      <c r="BG39" s="1" t="s">
        <v>86</v>
      </c>
      <c r="BH39">
        <v>0</v>
      </c>
      <c r="BJ39" s="1"/>
      <c r="BK39" s="1"/>
      <c r="BL39" s="1" t="s">
        <v>155</v>
      </c>
      <c r="BM39">
        <v>1170</v>
      </c>
      <c r="BO39" s="1"/>
      <c r="BP39" s="1" t="s">
        <v>193</v>
      </c>
      <c r="BQ39">
        <v>21</v>
      </c>
      <c r="BR39">
        <v>49267</v>
      </c>
      <c r="BS39">
        <v>49267</v>
      </c>
    </row>
    <row r="40" spans="1:71" x14ac:dyDescent="0.35">
      <c r="A40" s="1" t="s">
        <v>67</v>
      </c>
      <c r="B40" s="1" t="s">
        <v>68</v>
      </c>
      <c r="C40" s="1" t="s">
        <v>69</v>
      </c>
      <c r="D40">
        <v>1</v>
      </c>
      <c r="E40">
        <v>1</v>
      </c>
      <c r="F40" s="2">
        <v>43420.810555555552</v>
      </c>
      <c r="G40" s="3">
        <v>42979</v>
      </c>
      <c r="H40" s="3">
        <v>43008</v>
      </c>
      <c r="I40" s="1" t="s">
        <v>70</v>
      </c>
      <c r="J40">
        <v>1234</v>
      </c>
      <c r="K40">
        <v>1231234455</v>
      </c>
      <c r="L40" s="1" t="s">
        <v>151</v>
      </c>
      <c r="N40" s="1" t="s">
        <v>71</v>
      </c>
      <c r="O40" s="1" t="s">
        <v>84</v>
      </c>
      <c r="P40" s="1" t="s">
        <v>84</v>
      </c>
      <c r="Q40" s="1" t="s">
        <v>84</v>
      </c>
      <c r="R40" s="1"/>
      <c r="S40" t="s">
        <v>84</v>
      </c>
      <c r="U40" s="1" t="s">
        <v>84</v>
      </c>
      <c r="V40" s="1" t="s">
        <v>84</v>
      </c>
      <c r="W40" s="1" t="s">
        <v>84</v>
      </c>
      <c r="X40" s="1"/>
      <c r="Y40" s="1"/>
      <c r="Z40" s="1"/>
      <c r="AA40" s="1"/>
      <c r="AC40" s="1"/>
      <c r="AE40" s="1"/>
      <c r="AG40" s="1"/>
      <c r="AP40" s="1" t="s">
        <v>72</v>
      </c>
      <c r="AQ40">
        <v>1</v>
      </c>
      <c r="AR40" s="1" t="s">
        <v>262</v>
      </c>
      <c r="AS40" t="s">
        <v>209</v>
      </c>
      <c r="AT40" t="s">
        <v>263</v>
      </c>
      <c r="AU40" s="1" t="s">
        <v>87</v>
      </c>
      <c r="AV40" s="3">
        <v>43008</v>
      </c>
      <c r="AW40" s="3">
        <v>43008</v>
      </c>
      <c r="AX40" s="3">
        <v>43008</v>
      </c>
      <c r="AY40" s="1" t="s">
        <v>85</v>
      </c>
      <c r="AZ40" s="1" t="s">
        <v>209</v>
      </c>
      <c r="BA40">
        <v>31734</v>
      </c>
      <c r="BB40">
        <v>9</v>
      </c>
      <c r="BC40">
        <v>49267</v>
      </c>
      <c r="BD40" s="1" t="s">
        <v>72</v>
      </c>
      <c r="BE40">
        <v>13</v>
      </c>
      <c r="BF40" s="1" t="s">
        <v>268</v>
      </c>
      <c r="BG40" s="1" t="s">
        <v>163</v>
      </c>
      <c r="BH40">
        <v>116</v>
      </c>
      <c r="BJ40" s="1"/>
      <c r="BK40" s="1" t="s">
        <v>193</v>
      </c>
      <c r="BL40" s="1" t="s">
        <v>86</v>
      </c>
      <c r="BM40">
        <v>0</v>
      </c>
      <c r="BO40" s="1"/>
      <c r="BP40" s="1"/>
      <c r="BQ40">
        <v>21</v>
      </c>
      <c r="BR40">
        <v>49267</v>
      </c>
      <c r="BS40">
        <v>49267</v>
      </c>
    </row>
    <row r="41" spans="1:71" x14ac:dyDescent="0.35">
      <c r="A41" s="1" t="s">
        <v>67</v>
      </c>
      <c r="B41" s="1" t="s">
        <v>68</v>
      </c>
      <c r="C41" s="1" t="s">
        <v>69</v>
      </c>
      <c r="D41">
        <v>1</v>
      </c>
      <c r="E41">
        <v>1</v>
      </c>
      <c r="F41" s="2">
        <v>43420.810555555552</v>
      </c>
      <c r="G41" s="3">
        <v>42979</v>
      </c>
      <c r="H41" s="3">
        <v>43008</v>
      </c>
      <c r="I41" s="1" t="s">
        <v>70</v>
      </c>
      <c r="J41">
        <v>1234</v>
      </c>
      <c r="K41">
        <v>1231234455</v>
      </c>
      <c r="L41" s="1" t="s">
        <v>151</v>
      </c>
      <c r="N41" s="1" t="s">
        <v>71</v>
      </c>
      <c r="O41" s="1" t="s">
        <v>84</v>
      </c>
      <c r="P41" s="1" t="s">
        <v>84</v>
      </c>
      <c r="Q41" s="1" t="s">
        <v>84</v>
      </c>
      <c r="R41" s="1"/>
      <c r="S41" t="s">
        <v>84</v>
      </c>
      <c r="U41" s="1" t="s">
        <v>84</v>
      </c>
      <c r="V41" s="1" t="s">
        <v>84</v>
      </c>
      <c r="W41" s="1" t="s">
        <v>84</v>
      </c>
      <c r="X41" s="1"/>
      <c r="Y41" s="1"/>
      <c r="Z41" s="1"/>
      <c r="AA41" s="1"/>
      <c r="AC41" s="1"/>
      <c r="AE41" s="1"/>
      <c r="AG41" s="1"/>
      <c r="AP41" s="1" t="s">
        <v>72</v>
      </c>
      <c r="AQ41">
        <v>1</v>
      </c>
      <c r="AR41" s="1" t="s">
        <v>262</v>
      </c>
      <c r="AS41" t="s">
        <v>209</v>
      </c>
      <c r="AT41" t="s">
        <v>263</v>
      </c>
      <c r="AU41" s="1" t="s">
        <v>87</v>
      </c>
      <c r="AV41" s="3">
        <v>43008</v>
      </c>
      <c r="AW41" s="3">
        <v>43008</v>
      </c>
      <c r="AX41" s="3">
        <v>43008</v>
      </c>
      <c r="AY41" s="1" t="s">
        <v>85</v>
      </c>
      <c r="AZ41" s="1" t="s">
        <v>209</v>
      </c>
      <c r="BA41">
        <v>31734</v>
      </c>
      <c r="BB41">
        <v>9</v>
      </c>
      <c r="BC41">
        <v>49267</v>
      </c>
      <c r="BD41" s="1" t="s">
        <v>72</v>
      </c>
      <c r="BE41">
        <v>14</v>
      </c>
      <c r="BF41" s="1" t="s">
        <v>268</v>
      </c>
      <c r="BG41" s="1" t="s">
        <v>86</v>
      </c>
      <c r="BH41">
        <v>0</v>
      </c>
      <c r="BJ41" s="1"/>
      <c r="BK41" s="1"/>
      <c r="BL41" s="1" t="s">
        <v>155</v>
      </c>
      <c r="BM41">
        <v>116</v>
      </c>
      <c r="BO41" s="1"/>
      <c r="BP41" s="1" t="s">
        <v>193</v>
      </c>
      <c r="BQ41">
        <v>21</v>
      </c>
      <c r="BR41">
        <v>49267</v>
      </c>
      <c r="BS41">
        <v>49267</v>
      </c>
    </row>
    <row r="42" spans="1:71" x14ac:dyDescent="0.35">
      <c r="A42" s="1" t="s">
        <v>67</v>
      </c>
      <c r="B42" s="1" t="s">
        <v>68</v>
      </c>
      <c r="C42" s="1" t="s">
        <v>69</v>
      </c>
      <c r="D42">
        <v>1</v>
      </c>
      <c r="E42">
        <v>1</v>
      </c>
      <c r="F42" s="2">
        <v>43420.810555555552</v>
      </c>
      <c r="G42" s="3">
        <v>42979</v>
      </c>
      <c r="H42" s="3">
        <v>43008</v>
      </c>
      <c r="I42" s="1" t="s">
        <v>70</v>
      </c>
      <c r="J42">
        <v>1234</v>
      </c>
      <c r="K42">
        <v>1231234455</v>
      </c>
      <c r="L42" s="1" t="s">
        <v>151</v>
      </c>
      <c r="N42" s="1" t="s">
        <v>71</v>
      </c>
      <c r="O42" s="1" t="s">
        <v>84</v>
      </c>
      <c r="P42" s="1" t="s">
        <v>84</v>
      </c>
      <c r="Q42" s="1" t="s">
        <v>84</v>
      </c>
      <c r="R42" s="1"/>
      <c r="S42" t="s">
        <v>84</v>
      </c>
      <c r="U42" s="1" t="s">
        <v>84</v>
      </c>
      <c r="V42" s="1" t="s">
        <v>84</v>
      </c>
      <c r="W42" s="1" t="s">
        <v>84</v>
      </c>
      <c r="X42" s="1"/>
      <c r="Y42" s="1"/>
      <c r="Z42" s="1"/>
      <c r="AA42" s="1"/>
      <c r="AC42" s="1"/>
      <c r="AE42" s="1"/>
      <c r="AG42" s="1"/>
      <c r="AP42" s="1" t="s">
        <v>72</v>
      </c>
      <c r="AQ42">
        <v>1</v>
      </c>
      <c r="AR42" s="1" t="s">
        <v>262</v>
      </c>
      <c r="AS42" t="s">
        <v>209</v>
      </c>
      <c r="AT42" t="s">
        <v>263</v>
      </c>
      <c r="AU42" s="1" t="s">
        <v>87</v>
      </c>
      <c r="AV42" s="3">
        <v>43008</v>
      </c>
      <c r="AW42" s="3">
        <v>43008</v>
      </c>
      <c r="AX42" s="3">
        <v>43008</v>
      </c>
      <c r="AY42" s="1" t="s">
        <v>85</v>
      </c>
      <c r="AZ42" s="1" t="s">
        <v>209</v>
      </c>
      <c r="BA42">
        <v>31734</v>
      </c>
      <c r="BB42">
        <v>9</v>
      </c>
      <c r="BC42">
        <v>49267</v>
      </c>
      <c r="BD42" s="1" t="s">
        <v>72</v>
      </c>
      <c r="BE42">
        <v>15</v>
      </c>
      <c r="BF42" s="1" t="s">
        <v>269</v>
      </c>
      <c r="BG42" s="1" t="s">
        <v>126</v>
      </c>
      <c r="BH42">
        <v>1234</v>
      </c>
      <c r="BJ42" s="1"/>
      <c r="BK42" s="1" t="s">
        <v>272</v>
      </c>
      <c r="BL42" s="1" t="s">
        <v>86</v>
      </c>
      <c r="BM42">
        <v>0</v>
      </c>
      <c r="BO42" s="1"/>
      <c r="BP42" s="1"/>
      <c r="BQ42">
        <v>21</v>
      </c>
      <c r="BR42">
        <v>49267</v>
      </c>
      <c r="BS42">
        <v>49267</v>
      </c>
    </row>
    <row r="43" spans="1:71" x14ac:dyDescent="0.35">
      <c r="A43" s="1" t="s">
        <v>67</v>
      </c>
      <c r="B43" s="1" t="s">
        <v>68</v>
      </c>
      <c r="C43" s="1" t="s">
        <v>69</v>
      </c>
      <c r="D43">
        <v>1</v>
      </c>
      <c r="E43">
        <v>1</v>
      </c>
      <c r="F43" s="2">
        <v>43420.810555555552</v>
      </c>
      <c r="G43" s="3">
        <v>42979</v>
      </c>
      <c r="H43" s="3">
        <v>43008</v>
      </c>
      <c r="I43" s="1" t="s">
        <v>70</v>
      </c>
      <c r="J43">
        <v>1234</v>
      </c>
      <c r="K43">
        <v>1231234455</v>
      </c>
      <c r="L43" s="1" t="s">
        <v>151</v>
      </c>
      <c r="N43" s="1" t="s">
        <v>71</v>
      </c>
      <c r="O43" s="1" t="s">
        <v>84</v>
      </c>
      <c r="P43" s="1" t="s">
        <v>84</v>
      </c>
      <c r="Q43" s="1" t="s">
        <v>84</v>
      </c>
      <c r="R43" s="1"/>
      <c r="S43" t="s">
        <v>84</v>
      </c>
      <c r="U43" s="1" t="s">
        <v>84</v>
      </c>
      <c r="V43" s="1" t="s">
        <v>84</v>
      </c>
      <c r="W43" s="1" t="s">
        <v>84</v>
      </c>
      <c r="X43" s="1"/>
      <c r="Y43" s="1"/>
      <c r="Z43" s="1"/>
      <c r="AA43" s="1"/>
      <c r="AC43" s="1"/>
      <c r="AE43" s="1"/>
      <c r="AG43" s="1"/>
      <c r="AP43" s="1" t="s">
        <v>72</v>
      </c>
      <c r="AQ43">
        <v>1</v>
      </c>
      <c r="AR43" s="1" t="s">
        <v>262</v>
      </c>
      <c r="AS43" t="s">
        <v>209</v>
      </c>
      <c r="AT43" t="s">
        <v>263</v>
      </c>
      <c r="AU43" s="1" t="s">
        <v>87</v>
      </c>
      <c r="AV43" s="3">
        <v>43008</v>
      </c>
      <c r="AW43" s="3">
        <v>43008</v>
      </c>
      <c r="AX43" s="3">
        <v>43008</v>
      </c>
      <c r="AY43" s="1" t="s">
        <v>85</v>
      </c>
      <c r="AZ43" s="1" t="s">
        <v>209</v>
      </c>
      <c r="BA43">
        <v>31734</v>
      </c>
      <c r="BB43">
        <v>9</v>
      </c>
      <c r="BC43">
        <v>49267</v>
      </c>
      <c r="BD43" s="1" t="s">
        <v>72</v>
      </c>
      <c r="BE43">
        <v>16</v>
      </c>
      <c r="BF43" s="1" t="s">
        <v>269</v>
      </c>
      <c r="BG43" s="1" t="s">
        <v>86</v>
      </c>
      <c r="BH43">
        <v>0</v>
      </c>
      <c r="BJ43" s="1"/>
      <c r="BK43" s="1"/>
      <c r="BL43" s="1" t="s">
        <v>125</v>
      </c>
      <c r="BM43">
        <v>1234</v>
      </c>
      <c r="BO43" s="1"/>
      <c r="BP43" s="1" t="s">
        <v>272</v>
      </c>
      <c r="BQ43">
        <v>21</v>
      </c>
      <c r="BR43">
        <v>49267</v>
      </c>
      <c r="BS43">
        <v>49267</v>
      </c>
    </row>
    <row r="44" spans="1:71" x14ac:dyDescent="0.35">
      <c r="A44" s="1" t="s">
        <v>67</v>
      </c>
      <c r="B44" s="1" t="s">
        <v>68</v>
      </c>
      <c r="C44" s="1" t="s">
        <v>69</v>
      </c>
      <c r="D44">
        <v>1</v>
      </c>
      <c r="E44">
        <v>1</v>
      </c>
      <c r="F44" s="2">
        <v>43420.810555555552</v>
      </c>
      <c r="G44" s="3">
        <v>42979</v>
      </c>
      <c r="H44" s="3">
        <v>43008</v>
      </c>
      <c r="I44" s="1" t="s">
        <v>70</v>
      </c>
      <c r="J44">
        <v>1234</v>
      </c>
      <c r="K44">
        <v>1231234455</v>
      </c>
      <c r="L44" s="1" t="s">
        <v>151</v>
      </c>
      <c r="N44" s="1" t="s">
        <v>71</v>
      </c>
      <c r="O44" s="1" t="s">
        <v>84</v>
      </c>
      <c r="P44" s="1" t="s">
        <v>84</v>
      </c>
      <c r="Q44" s="1" t="s">
        <v>84</v>
      </c>
      <c r="R44" s="1"/>
      <c r="S44" t="s">
        <v>84</v>
      </c>
      <c r="U44" s="1" t="s">
        <v>84</v>
      </c>
      <c r="V44" s="1" t="s">
        <v>84</v>
      </c>
      <c r="W44" s="1" t="s">
        <v>84</v>
      </c>
      <c r="X44" s="1"/>
      <c r="Y44" s="1"/>
      <c r="Z44" s="1"/>
      <c r="AA44" s="1"/>
      <c r="AC44" s="1"/>
      <c r="AE44" s="1"/>
      <c r="AG44" s="1"/>
      <c r="AP44" s="1" t="s">
        <v>72</v>
      </c>
      <c r="AQ44">
        <v>1</v>
      </c>
      <c r="AR44" s="1" t="s">
        <v>262</v>
      </c>
      <c r="AS44" t="s">
        <v>209</v>
      </c>
      <c r="AT44" t="s">
        <v>263</v>
      </c>
      <c r="AU44" s="1" t="s">
        <v>87</v>
      </c>
      <c r="AV44" s="3">
        <v>43008</v>
      </c>
      <c r="AW44" s="3">
        <v>43008</v>
      </c>
      <c r="AX44" s="3">
        <v>43008</v>
      </c>
      <c r="AY44" s="1" t="s">
        <v>85</v>
      </c>
      <c r="AZ44" s="1" t="s">
        <v>209</v>
      </c>
      <c r="BA44">
        <v>31734</v>
      </c>
      <c r="BB44">
        <v>9</v>
      </c>
      <c r="BC44">
        <v>49267</v>
      </c>
      <c r="BD44" s="1" t="s">
        <v>72</v>
      </c>
      <c r="BE44">
        <v>17</v>
      </c>
      <c r="BF44" s="1" t="s">
        <v>270</v>
      </c>
      <c r="BG44" s="1" t="s">
        <v>157</v>
      </c>
      <c r="BH44">
        <v>209</v>
      </c>
      <c r="BJ44" s="1"/>
      <c r="BK44" s="1" t="s">
        <v>272</v>
      </c>
      <c r="BL44" s="1" t="s">
        <v>86</v>
      </c>
      <c r="BM44">
        <v>0</v>
      </c>
      <c r="BO44" s="1"/>
      <c r="BP44" s="1"/>
      <c r="BQ44">
        <v>21</v>
      </c>
      <c r="BR44">
        <v>49267</v>
      </c>
      <c r="BS44">
        <v>49267</v>
      </c>
    </row>
    <row r="45" spans="1:71" x14ac:dyDescent="0.35">
      <c r="A45" s="1" t="s">
        <v>67</v>
      </c>
      <c r="B45" s="1" t="s">
        <v>68</v>
      </c>
      <c r="C45" s="1" t="s">
        <v>69</v>
      </c>
      <c r="D45">
        <v>1</v>
      </c>
      <c r="E45">
        <v>1</v>
      </c>
      <c r="F45" s="2">
        <v>43420.810555555552</v>
      </c>
      <c r="G45" s="3">
        <v>42979</v>
      </c>
      <c r="H45" s="3">
        <v>43008</v>
      </c>
      <c r="I45" s="1" t="s">
        <v>70</v>
      </c>
      <c r="J45">
        <v>1234</v>
      </c>
      <c r="K45">
        <v>1231234455</v>
      </c>
      <c r="L45" s="1" t="s">
        <v>151</v>
      </c>
      <c r="N45" s="1" t="s">
        <v>71</v>
      </c>
      <c r="O45" s="1" t="s">
        <v>84</v>
      </c>
      <c r="P45" s="1" t="s">
        <v>84</v>
      </c>
      <c r="Q45" s="1" t="s">
        <v>84</v>
      </c>
      <c r="R45" s="1"/>
      <c r="S45" t="s">
        <v>84</v>
      </c>
      <c r="U45" s="1" t="s">
        <v>84</v>
      </c>
      <c r="V45" s="1" t="s">
        <v>84</v>
      </c>
      <c r="W45" s="1" t="s">
        <v>84</v>
      </c>
      <c r="X45" s="1"/>
      <c r="Y45" s="1"/>
      <c r="Z45" s="1"/>
      <c r="AA45" s="1"/>
      <c r="AC45" s="1"/>
      <c r="AE45" s="1"/>
      <c r="AG45" s="1"/>
      <c r="AP45" s="1" t="s">
        <v>72</v>
      </c>
      <c r="AQ45">
        <v>1</v>
      </c>
      <c r="AR45" s="1" t="s">
        <v>262</v>
      </c>
      <c r="AS45" t="s">
        <v>209</v>
      </c>
      <c r="AT45" t="s">
        <v>263</v>
      </c>
      <c r="AU45" s="1" t="s">
        <v>87</v>
      </c>
      <c r="AV45" s="3">
        <v>43008</v>
      </c>
      <c r="AW45" s="3">
        <v>43008</v>
      </c>
      <c r="AX45" s="3">
        <v>43008</v>
      </c>
      <c r="AY45" s="1" t="s">
        <v>85</v>
      </c>
      <c r="AZ45" s="1" t="s">
        <v>209</v>
      </c>
      <c r="BA45">
        <v>31734</v>
      </c>
      <c r="BB45">
        <v>9</v>
      </c>
      <c r="BC45">
        <v>49267</v>
      </c>
      <c r="BD45" s="1" t="s">
        <v>72</v>
      </c>
      <c r="BE45">
        <v>18</v>
      </c>
      <c r="BF45" s="1" t="s">
        <v>270</v>
      </c>
      <c r="BG45" s="1" t="s">
        <v>86</v>
      </c>
      <c r="BH45">
        <v>0</v>
      </c>
      <c r="BJ45" s="1"/>
      <c r="BK45" s="1"/>
      <c r="BL45" s="1" t="s">
        <v>125</v>
      </c>
      <c r="BM45">
        <v>209</v>
      </c>
      <c r="BO45" s="1"/>
      <c r="BP45" s="1" t="s">
        <v>272</v>
      </c>
      <c r="BQ45">
        <v>21</v>
      </c>
      <c r="BR45">
        <v>49267</v>
      </c>
      <c r="BS45">
        <v>49267</v>
      </c>
    </row>
    <row r="46" spans="1:71" x14ac:dyDescent="0.35">
      <c r="A46" s="1" t="s">
        <v>67</v>
      </c>
      <c r="B46" s="1" t="s">
        <v>68</v>
      </c>
      <c r="C46" s="1" t="s">
        <v>69</v>
      </c>
      <c r="D46">
        <v>1</v>
      </c>
      <c r="E46">
        <v>1</v>
      </c>
      <c r="F46" s="2">
        <v>43420.810555555552</v>
      </c>
      <c r="G46" s="3">
        <v>42979</v>
      </c>
      <c r="H46" s="3">
        <v>43008</v>
      </c>
      <c r="I46" s="1" t="s">
        <v>70</v>
      </c>
      <c r="J46">
        <v>1234</v>
      </c>
      <c r="K46">
        <v>1231234455</v>
      </c>
      <c r="L46" s="1" t="s">
        <v>151</v>
      </c>
      <c r="N46" s="1" t="s">
        <v>71</v>
      </c>
      <c r="O46" s="1" t="s">
        <v>84</v>
      </c>
      <c r="P46" s="1" t="s">
        <v>84</v>
      </c>
      <c r="Q46" s="1" t="s">
        <v>84</v>
      </c>
      <c r="R46" s="1"/>
      <c r="S46" t="s">
        <v>84</v>
      </c>
      <c r="U46" s="1" t="s">
        <v>84</v>
      </c>
      <c r="V46" s="1" t="s">
        <v>84</v>
      </c>
      <c r="W46" s="1" t="s">
        <v>84</v>
      </c>
      <c r="X46" s="1"/>
      <c r="Y46" s="1"/>
      <c r="Z46" s="1"/>
      <c r="AA46" s="1"/>
      <c r="AC46" s="1"/>
      <c r="AE46" s="1"/>
      <c r="AG46" s="1"/>
      <c r="AP46" s="1" t="s">
        <v>72</v>
      </c>
      <c r="AQ46">
        <v>1</v>
      </c>
      <c r="AR46" s="1" t="s">
        <v>262</v>
      </c>
      <c r="AS46" t="s">
        <v>209</v>
      </c>
      <c r="AT46" t="s">
        <v>263</v>
      </c>
      <c r="AU46" s="1" t="s">
        <v>87</v>
      </c>
      <c r="AV46" s="3">
        <v>43008</v>
      </c>
      <c r="AW46" s="3">
        <v>43008</v>
      </c>
      <c r="AX46" s="3">
        <v>43008</v>
      </c>
      <c r="AY46" s="1" t="s">
        <v>85</v>
      </c>
      <c r="AZ46" s="1" t="s">
        <v>209</v>
      </c>
      <c r="BA46">
        <v>31734</v>
      </c>
      <c r="BB46">
        <v>9</v>
      </c>
      <c r="BC46">
        <v>49267</v>
      </c>
      <c r="BD46" s="1" t="s">
        <v>72</v>
      </c>
      <c r="BE46">
        <v>19</v>
      </c>
      <c r="BF46" s="1" t="s">
        <v>271</v>
      </c>
      <c r="BG46" s="1" t="s">
        <v>160</v>
      </c>
      <c r="BH46">
        <v>1162.5999999999999</v>
      </c>
      <c r="BJ46" s="1"/>
      <c r="BK46" s="1" t="s">
        <v>192</v>
      </c>
      <c r="BL46" s="1" t="s">
        <v>86</v>
      </c>
      <c r="BM46">
        <v>0</v>
      </c>
      <c r="BO46" s="1"/>
      <c r="BP46" s="1"/>
      <c r="BQ46">
        <v>21</v>
      </c>
      <c r="BR46">
        <v>49267</v>
      </c>
      <c r="BS46">
        <v>49267</v>
      </c>
    </row>
    <row r="47" spans="1:71" x14ac:dyDescent="0.35">
      <c r="A47" s="1" t="s">
        <v>67</v>
      </c>
      <c r="B47" s="1" t="s">
        <v>68</v>
      </c>
      <c r="C47" s="1" t="s">
        <v>69</v>
      </c>
      <c r="D47">
        <v>1</v>
      </c>
      <c r="E47">
        <v>1</v>
      </c>
      <c r="F47" s="2">
        <v>43420.810555555552</v>
      </c>
      <c r="G47" s="3">
        <v>42979</v>
      </c>
      <c r="H47" s="3">
        <v>43008</v>
      </c>
      <c r="I47" s="1" t="s">
        <v>70</v>
      </c>
      <c r="J47">
        <v>1234</v>
      </c>
      <c r="K47">
        <v>1231234455</v>
      </c>
      <c r="L47" s="1" t="s">
        <v>151</v>
      </c>
      <c r="N47" s="1" t="s">
        <v>71</v>
      </c>
      <c r="O47" s="1" t="s">
        <v>84</v>
      </c>
      <c r="P47" s="1" t="s">
        <v>84</v>
      </c>
      <c r="Q47" s="1" t="s">
        <v>84</v>
      </c>
      <c r="R47" s="1"/>
      <c r="S47" t="s">
        <v>84</v>
      </c>
      <c r="U47" s="1" t="s">
        <v>84</v>
      </c>
      <c r="V47" s="1" t="s">
        <v>84</v>
      </c>
      <c r="W47" s="1" t="s">
        <v>84</v>
      </c>
      <c r="X47" s="1"/>
      <c r="Y47" s="1"/>
      <c r="Z47" s="1"/>
      <c r="AA47" s="1"/>
      <c r="AC47" s="1"/>
      <c r="AE47" s="1"/>
      <c r="AG47" s="1"/>
      <c r="AP47" s="1" t="s">
        <v>72</v>
      </c>
      <c r="AQ47">
        <v>1</v>
      </c>
      <c r="AR47" s="1" t="s">
        <v>262</v>
      </c>
      <c r="AS47" t="s">
        <v>209</v>
      </c>
      <c r="AT47" t="s">
        <v>263</v>
      </c>
      <c r="AU47" s="1" t="s">
        <v>87</v>
      </c>
      <c r="AV47" s="3">
        <v>43008</v>
      </c>
      <c r="AW47" s="3">
        <v>43008</v>
      </c>
      <c r="AX47" s="3">
        <v>43008</v>
      </c>
      <c r="AY47" s="1" t="s">
        <v>85</v>
      </c>
      <c r="AZ47" s="1" t="s">
        <v>209</v>
      </c>
      <c r="BA47">
        <v>31734</v>
      </c>
      <c r="BB47">
        <v>9</v>
      </c>
      <c r="BC47">
        <v>49267</v>
      </c>
      <c r="BD47" s="1" t="s">
        <v>72</v>
      </c>
      <c r="BE47">
        <v>20</v>
      </c>
      <c r="BF47" s="1" t="s">
        <v>271</v>
      </c>
      <c r="BG47" s="1" t="s">
        <v>86</v>
      </c>
      <c r="BH47">
        <v>0</v>
      </c>
      <c r="BJ47" s="1"/>
      <c r="BK47" s="1"/>
      <c r="BL47" s="1" t="s">
        <v>154</v>
      </c>
      <c r="BM47">
        <v>1430</v>
      </c>
      <c r="BO47" s="1"/>
      <c r="BP47" s="1" t="s">
        <v>192</v>
      </c>
      <c r="BQ47">
        <v>21</v>
      </c>
      <c r="BR47">
        <v>49267</v>
      </c>
      <c r="BS47">
        <v>49267</v>
      </c>
    </row>
    <row r="48" spans="1:71" x14ac:dyDescent="0.35">
      <c r="A48" s="1" t="s">
        <v>67</v>
      </c>
      <c r="B48" s="1" t="s">
        <v>68</v>
      </c>
      <c r="C48" s="1" t="s">
        <v>69</v>
      </c>
      <c r="D48">
        <v>1</v>
      </c>
      <c r="E48">
        <v>1</v>
      </c>
      <c r="F48" s="2">
        <v>43420.810555555552</v>
      </c>
      <c r="G48" s="3">
        <v>42979</v>
      </c>
      <c r="H48" s="3">
        <v>43008</v>
      </c>
      <c r="I48" s="1" t="s">
        <v>70</v>
      </c>
      <c r="J48">
        <v>1234</v>
      </c>
      <c r="K48">
        <v>1231234455</v>
      </c>
      <c r="L48" s="1" t="s">
        <v>151</v>
      </c>
      <c r="N48" s="1" t="s">
        <v>71</v>
      </c>
      <c r="O48" s="1" t="s">
        <v>84</v>
      </c>
      <c r="P48" s="1" t="s">
        <v>84</v>
      </c>
      <c r="Q48" s="1" t="s">
        <v>84</v>
      </c>
      <c r="R48" s="1"/>
      <c r="S48" t="s">
        <v>84</v>
      </c>
      <c r="U48" s="1" t="s">
        <v>84</v>
      </c>
      <c r="V48" s="1" t="s">
        <v>84</v>
      </c>
      <c r="W48" s="1" t="s">
        <v>84</v>
      </c>
      <c r="X48" s="1"/>
      <c r="Y48" s="1"/>
      <c r="Z48" s="1"/>
      <c r="AA48" s="1"/>
      <c r="AC48" s="1"/>
      <c r="AE48" s="1"/>
      <c r="AG48" s="1"/>
      <c r="AP48" s="1" t="s">
        <v>72</v>
      </c>
      <c r="AQ48">
        <v>1</v>
      </c>
      <c r="AR48" s="1" t="s">
        <v>262</v>
      </c>
      <c r="AS48" t="s">
        <v>209</v>
      </c>
      <c r="AT48" t="s">
        <v>263</v>
      </c>
      <c r="AU48" s="1" t="s">
        <v>87</v>
      </c>
      <c r="AV48" s="3">
        <v>43008</v>
      </c>
      <c r="AW48" s="3">
        <v>43008</v>
      </c>
      <c r="AX48" s="3">
        <v>43008</v>
      </c>
      <c r="AY48" s="1" t="s">
        <v>85</v>
      </c>
      <c r="AZ48" s="1" t="s">
        <v>209</v>
      </c>
      <c r="BA48">
        <v>31734</v>
      </c>
      <c r="BB48">
        <v>9</v>
      </c>
      <c r="BC48">
        <v>49267</v>
      </c>
      <c r="BD48" s="1" t="s">
        <v>72</v>
      </c>
      <c r="BE48">
        <v>21</v>
      </c>
      <c r="BF48" s="1" t="s">
        <v>271</v>
      </c>
      <c r="BG48" s="1" t="s">
        <v>111</v>
      </c>
      <c r="BH48">
        <v>267.39999999999998</v>
      </c>
      <c r="BJ48" s="1"/>
      <c r="BK48" s="1" t="s">
        <v>192</v>
      </c>
      <c r="BL48" s="1" t="s">
        <v>86</v>
      </c>
      <c r="BM48">
        <v>0</v>
      </c>
      <c r="BO48" s="1"/>
      <c r="BP48" s="1"/>
      <c r="BQ48">
        <v>21</v>
      </c>
      <c r="BR48">
        <v>49267</v>
      </c>
      <c r="BS48">
        <v>49267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BS45"/>
  <sheetViews>
    <sheetView workbookViewId="0">
      <selection activeCell="D7" sqref="D7"/>
    </sheetView>
  </sheetViews>
  <sheetFormatPr defaultRowHeight="14.5" x14ac:dyDescent="0.35"/>
  <cols>
    <col min="1" max="1" width="19.453125" bestFit="1" customWidth="1"/>
    <col min="2" max="2" width="15.81640625" bestFit="1" customWidth="1"/>
    <col min="3" max="3" width="15" bestFit="1" customWidth="1"/>
    <col min="4" max="4" width="23" bestFit="1" customWidth="1"/>
    <col min="5" max="5" width="16.08984375" bestFit="1" customWidth="1"/>
    <col min="6" max="6" width="24.7265625" bestFit="1" customWidth="1"/>
    <col min="7" max="7" width="13" bestFit="1" customWidth="1"/>
    <col min="8" max="8" width="12.90625" bestFit="1" customWidth="1"/>
    <col min="9" max="9" width="24.26953125" bestFit="1" customWidth="1"/>
    <col min="10" max="10" width="15.90625" bestFit="1" customWidth="1"/>
    <col min="11" max="11" width="10.81640625" bestFit="1" customWidth="1"/>
    <col min="12" max="12" width="16.81640625" bestFit="1" customWidth="1"/>
    <col min="13" max="13" width="12.54296875" bestFit="1" customWidth="1"/>
    <col min="14" max="14" width="14.26953125" bestFit="1" customWidth="1"/>
    <col min="15" max="15" width="18.81640625" bestFit="1" customWidth="1"/>
    <col min="16" max="16" width="12.36328125" bestFit="1" customWidth="1"/>
    <col min="17" max="17" width="12" bestFit="1" customWidth="1"/>
    <col min="18" max="18" width="10.54296875" bestFit="1" customWidth="1"/>
    <col min="19" max="19" width="13.6328125" bestFit="1" customWidth="1"/>
    <col min="20" max="20" width="14" bestFit="1" customWidth="1"/>
    <col min="21" max="21" width="17.26953125" bestFit="1" customWidth="1"/>
    <col min="22" max="22" width="17.90625" bestFit="1" customWidth="1"/>
    <col min="23" max="23" width="12.08984375" bestFit="1" customWidth="1"/>
    <col min="24" max="24" width="5.81640625" bestFit="1" customWidth="1"/>
    <col min="25" max="25" width="14.81640625" bestFit="1" customWidth="1"/>
    <col min="26" max="26" width="80.7265625" bestFit="1" customWidth="1"/>
    <col min="27" max="27" width="14.54296875" bestFit="1" customWidth="1"/>
    <col min="28" max="28" width="16.453125" bestFit="1" customWidth="1"/>
    <col min="29" max="29" width="38.54296875" bestFit="1" customWidth="1"/>
    <col min="30" max="30" width="17.36328125" bestFit="1" customWidth="1"/>
    <col min="31" max="31" width="49.453125" bestFit="1" customWidth="1"/>
    <col min="32" max="32" width="20.6328125" bestFit="1" customWidth="1"/>
    <col min="33" max="33" width="80.6328125" bestFit="1" customWidth="1"/>
    <col min="34" max="34" width="25.1796875" bestFit="1" customWidth="1"/>
    <col min="35" max="35" width="21.90625" bestFit="1" customWidth="1"/>
    <col min="36" max="36" width="18.453125" bestFit="1" customWidth="1"/>
    <col min="37" max="37" width="15.26953125" bestFit="1" customWidth="1"/>
    <col min="38" max="38" width="24.1796875" bestFit="1" customWidth="1"/>
    <col min="39" max="39" width="20.90625" bestFit="1" customWidth="1"/>
    <col min="40" max="40" width="17.08984375" bestFit="1" customWidth="1"/>
    <col min="41" max="41" width="13.81640625" bestFit="1" customWidth="1"/>
    <col min="42" max="42" width="6.81640625" bestFit="1" customWidth="1"/>
    <col min="43" max="43" width="22.26953125" bestFit="1" customWidth="1"/>
    <col min="44" max="44" width="22.7265625" bestFit="1" customWidth="1"/>
    <col min="45" max="45" width="18.54296875" bestFit="1" customWidth="1"/>
    <col min="46" max="46" width="25.7265625" bestFit="1" customWidth="1"/>
    <col min="47" max="47" width="19.453125" bestFit="1" customWidth="1"/>
    <col min="48" max="48" width="17.6328125" bestFit="1" customWidth="1"/>
    <col min="49" max="49" width="17.7265625" bestFit="1" customWidth="1"/>
    <col min="50" max="50" width="21.08984375" bestFit="1" customWidth="1"/>
    <col min="51" max="51" width="18.6328125" bestFit="1" customWidth="1"/>
    <col min="52" max="52" width="17.36328125" bestFit="1" customWidth="1"/>
    <col min="53" max="53" width="26.36328125" bestFit="1" customWidth="1"/>
    <col min="54" max="54" width="26.54296875" bestFit="1" customWidth="1"/>
    <col min="55" max="55" width="22.7265625" bestFit="1" customWidth="1"/>
    <col min="56" max="56" width="6.81640625" bestFit="1" customWidth="1"/>
    <col min="57" max="57" width="13.90625" bestFit="1" customWidth="1"/>
    <col min="58" max="58" width="22.7265625" bestFit="1" customWidth="1"/>
    <col min="59" max="59" width="20.90625" bestFit="1" customWidth="1"/>
    <col min="60" max="60" width="17.90625" bestFit="1" customWidth="1"/>
    <col min="61" max="61" width="24.1796875" bestFit="1" customWidth="1"/>
    <col min="62" max="62" width="21.90625" bestFit="1" customWidth="1"/>
    <col min="63" max="63" width="21.81640625" bestFit="1" customWidth="1"/>
    <col min="64" max="64" width="17.6328125" bestFit="1" customWidth="1"/>
    <col min="65" max="65" width="14.6328125" bestFit="1" customWidth="1"/>
    <col min="66" max="66" width="20.90625" bestFit="1" customWidth="1"/>
    <col min="67" max="67" width="18.6328125" bestFit="1" customWidth="1"/>
    <col min="68" max="68" width="21.08984375" bestFit="1" customWidth="1"/>
    <col min="69" max="69" width="28.453125" bestFit="1" customWidth="1"/>
    <col min="70" max="70" width="17.1796875" bestFit="1" customWidth="1"/>
    <col min="71" max="71" width="13.90625" bestFit="1" customWidth="1"/>
  </cols>
  <sheetData>
    <row r="1" spans="1:71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65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  <c r="AZ1" t="s">
        <v>50</v>
      </c>
      <c r="BA1" t="s">
        <v>51</v>
      </c>
      <c r="BB1" t="s">
        <v>52</v>
      </c>
      <c r="BC1" t="s">
        <v>53</v>
      </c>
      <c r="BD1" t="s">
        <v>66</v>
      </c>
      <c r="BE1" t="s">
        <v>54</v>
      </c>
      <c r="BF1" t="s">
        <v>55</v>
      </c>
      <c r="BG1" t="s">
        <v>56</v>
      </c>
      <c r="BH1" t="s">
        <v>57</v>
      </c>
      <c r="BI1" t="s">
        <v>101</v>
      </c>
      <c r="BJ1" t="s">
        <v>102</v>
      </c>
      <c r="BK1" t="s">
        <v>58</v>
      </c>
      <c r="BL1" t="s">
        <v>59</v>
      </c>
      <c r="BM1" t="s">
        <v>60</v>
      </c>
      <c r="BN1" t="s">
        <v>103</v>
      </c>
      <c r="BO1" t="s">
        <v>104</v>
      </c>
      <c r="BP1" t="s">
        <v>61</v>
      </c>
      <c r="BQ1" t="s">
        <v>62</v>
      </c>
      <c r="BR1" t="s">
        <v>63</v>
      </c>
      <c r="BS1" t="s">
        <v>64</v>
      </c>
    </row>
    <row r="2" spans="1:71" x14ac:dyDescent="0.35">
      <c r="A2" s="1" t="s">
        <v>67</v>
      </c>
      <c r="B2" s="1" t="s">
        <v>68</v>
      </c>
      <c r="C2" s="1" t="s">
        <v>69</v>
      </c>
      <c r="D2">
        <v>1</v>
      </c>
      <c r="E2">
        <v>1</v>
      </c>
      <c r="F2" s="2">
        <v>43420.815891203703</v>
      </c>
      <c r="G2" s="3">
        <v>43009</v>
      </c>
      <c r="H2" s="3">
        <v>43039</v>
      </c>
      <c r="I2" s="1" t="s">
        <v>70</v>
      </c>
      <c r="J2">
        <v>1234</v>
      </c>
      <c r="K2">
        <v>1231234455</v>
      </c>
      <c r="L2" s="1" t="s">
        <v>151</v>
      </c>
      <c r="N2" s="1" t="s">
        <v>71</v>
      </c>
      <c r="O2" s="1" t="s">
        <v>84</v>
      </c>
      <c r="P2" s="1" t="s">
        <v>84</v>
      </c>
      <c r="Q2" s="1" t="s">
        <v>84</v>
      </c>
      <c r="R2" s="1"/>
      <c r="S2" t="s">
        <v>84</v>
      </c>
      <c r="U2" s="1" t="s">
        <v>84</v>
      </c>
      <c r="V2" s="1" t="s">
        <v>84</v>
      </c>
      <c r="W2" s="1" t="s">
        <v>84</v>
      </c>
      <c r="X2" s="1" t="s">
        <v>72</v>
      </c>
      <c r="Y2" s="1" t="s">
        <v>125</v>
      </c>
      <c r="Z2" s="1" t="s">
        <v>127</v>
      </c>
      <c r="AA2" s="1" t="s">
        <v>73</v>
      </c>
      <c r="AB2">
        <v>0</v>
      </c>
      <c r="AC2" s="1" t="s">
        <v>75</v>
      </c>
      <c r="AD2">
        <v>70</v>
      </c>
      <c r="AE2" s="1" t="s">
        <v>79</v>
      </c>
      <c r="AF2">
        <v>5</v>
      </c>
      <c r="AG2" s="1" t="s">
        <v>130</v>
      </c>
      <c r="AH2">
        <v>0</v>
      </c>
      <c r="AI2">
        <v>0</v>
      </c>
      <c r="AJ2">
        <v>0</v>
      </c>
      <c r="AK2">
        <v>1443</v>
      </c>
      <c r="AL2">
        <v>0</v>
      </c>
      <c r="AM2">
        <v>9504</v>
      </c>
      <c r="AN2">
        <v>0</v>
      </c>
      <c r="AO2">
        <v>9504</v>
      </c>
      <c r="AP2" s="1" t="s">
        <v>72</v>
      </c>
      <c r="AQ2">
        <v>1</v>
      </c>
      <c r="AR2" s="1" t="s">
        <v>273</v>
      </c>
      <c r="AS2" t="s">
        <v>192</v>
      </c>
      <c r="AT2" t="s">
        <v>274</v>
      </c>
      <c r="AU2" s="1" t="s">
        <v>191</v>
      </c>
      <c r="AV2" s="3">
        <v>43039</v>
      </c>
      <c r="AW2" s="3">
        <v>43039</v>
      </c>
      <c r="AX2" s="3">
        <v>43039</v>
      </c>
      <c r="AY2" s="1" t="s">
        <v>85</v>
      </c>
      <c r="AZ2" s="1" t="s">
        <v>192</v>
      </c>
      <c r="BA2">
        <v>1430</v>
      </c>
      <c r="BB2">
        <v>8</v>
      </c>
      <c r="BC2">
        <v>17533</v>
      </c>
      <c r="BD2" s="1"/>
      <c r="BF2" s="1"/>
      <c r="BG2" s="1"/>
      <c r="BJ2" s="1"/>
      <c r="BK2" s="1"/>
      <c r="BL2" s="1"/>
      <c r="BO2" s="1"/>
      <c r="BP2" s="1"/>
      <c r="BQ2">
        <v>18</v>
      </c>
      <c r="BR2">
        <v>17533</v>
      </c>
      <c r="BS2">
        <v>17533</v>
      </c>
    </row>
    <row r="3" spans="1:71" x14ac:dyDescent="0.35">
      <c r="A3" s="1" t="s">
        <v>67</v>
      </c>
      <c r="B3" s="1" t="s">
        <v>68</v>
      </c>
      <c r="C3" s="1" t="s">
        <v>69</v>
      </c>
      <c r="D3">
        <v>1</v>
      </c>
      <c r="E3">
        <v>1</v>
      </c>
      <c r="F3" s="2">
        <v>43420.815891203703</v>
      </c>
      <c r="G3" s="3">
        <v>43009</v>
      </c>
      <c r="H3" s="3">
        <v>43039</v>
      </c>
      <c r="I3" s="1" t="s">
        <v>70</v>
      </c>
      <c r="J3">
        <v>1234</v>
      </c>
      <c r="K3">
        <v>1231234455</v>
      </c>
      <c r="L3" s="1" t="s">
        <v>151</v>
      </c>
      <c r="N3" s="1" t="s">
        <v>71</v>
      </c>
      <c r="O3" s="1" t="s">
        <v>84</v>
      </c>
      <c r="P3" s="1" t="s">
        <v>84</v>
      </c>
      <c r="Q3" s="1" t="s">
        <v>84</v>
      </c>
      <c r="R3" s="1"/>
      <c r="S3" t="s">
        <v>84</v>
      </c>
      <c r="U3" s="1" t="s">
        <v>84</v>
      </c>
      <c r="V3" s="1" t="s">
        <v>84</v>
      </c>
      <c r="W3" s="1" t="s">
        <v>84</v>
      </c>
      <c r="X3" s="1" t="s">
        <v>72</v>
      </c>
      <c r="Y3" s="1" t="s">
        <v>218</v>
      </c>
      <c r="Z3" s="1" t="s">
        <v>221</v>
      </c>
      <c r="AA3" s="1" t="s">
        <v>73</v>
      </c>
      <c r="AB3">
        <v>2</v>
      </c>
      <c r="AC3" s="1" t="s">
        <v>76</v>
      </c>
      <c r="AD3">
        <v>201</v>
      </c>
      <c r="AE3" s="1" t="s">
        <v>80</v>
      </c>
      <c r="AF3" t="s">
        <v>224</v>
      </c>
      <c r="AG3" s="1" t="s">
        <v>226</v>
      </c>
      <c r="AH3">
        <v>0</v>
      </c>
      <c r="AI3">
        <v>0</v>
      </c>
      <c r="AJ3">
        <v>0</v>
      </c>
      <c r="AK3">
        <v>0</v>
      </c>
      <c r="AL3">
        <v>18696</v>
      </c>
      <c r="AM3">
        <v>0</v>
      </c>
      <c r="AN3">
        <v>18696</v>
      </c>
      <c r="AO3">
        <v>0</v>
      </c>
      <c r="AP3" s="1" t="s">
        <v>72</v>
      </c>
      <c r="AQ3">
        <v>1</v>
      </c>
      <c r="AR3" s="1" t="s">
        <v>273</v>
      </c>
      <c r="AS3" t="s">
        <v>192</v>
      </c>
      <c r="AT3" t="s">
        <v>274</v>
      </c>
      <c r="AU3" s="1" t="s">
        <v>191</v>
      </c>
      <c r="AV3" s="3">
        <v>43039</v>
      </c>
      <c r="AW3" s="3">
        <v>43039</v>
      </c>
      <c r="AX3" s="3">
        <v>43039</v>
      </c>
      <c r="AY3" s="1" t="s">
        <v>85</v>
      </c>
      <c r="AZ3" s="1" t="s">
        <v>192</v>
      </c>
      <c r="BA3">
        <v>1430</v>
      </c>
      <c r="BB3">
        <v>8</v>
      </c>
      <c r="BC3">
        <v>17533</v>
      </c>
      <c r="BD3" s="1"/>
      <c r="BF3" s="1"/>
      <c r="BG3" s="1"/>
      <c r="BJ3" s="1"/>
      <c r="BK3" s="1"/>
      <c r="BL3" s="1"/>
      <c r="BO3" s="1"/>
      <c r="BP3" s="1"/>
      <c r="BQ3">
        <v>18</v>
      </c>
      <c r="BR3">
        <v>17533</v>
      </c>
      <c r="BS3">
        <v>17533</v>
      </c>
    </row>
    <row r="4" spans="1:71" x14ac:dyDescent="0.35">
      <c r="A4" s="1" t="s">
        <v>67</v>
      </c>
      <c r="B4" s="1" t="s">
        <v>68</v>
      </c>
      <c r="C4" s="1" t="s">
        <v>69</v>
      </c>
      <c r="D4">
        <v>1</v>
      </c>
      <c r="E4">
        <v>1</v>
      </c>
      <c r="F4" s="2">
        <v>43420.815891203703</v>
      </c>
      <c r="G4" s="3">
        <v>43009</v>
      </c>
      <c r="H4" s="3">
        <v>43039</v>
      </c>
      <c r="I4" s="1" t="s">
        <v>70</v>
      </c>
      <c r="J4">
        <v>1234</v>
      </c>
      <c r="K4">
        <v>1231234455</v>
      </c>
      <c r="L4" s="1" t="s">
        <v>151</v>
      </c>
      <c r="N4" s="1" t="s">
        <v>71</v>
      </c>
      <c r="O4" s="1" t="s">
        <v>84</v>
      </c>
      <c r="P4" s="1" t="s">
        <v>84</v>
      </c>
      <c r="Q4" s="1" t="s">
        <v>84</v>
      </c>
      <c r="R4" s="1"/>
      <c r="S4" t="s">
        <v>84</v>
      </c>
      <c r="U4" s="1" t="s">
        <v>84</v>
      </c>
      <c r="V4" s="1" t="s">
        <v>84</v>
      </c>
      <c r="W4" s="1" t="s">
        <v>84</v>
      </c>
      <c r="X4" s="1" t="s">
        <v>72</v>
      </c>
      <c r="Y4" s="1" t="s">
        <v>197</v>
      </c>
      <c r="Z4" s="1" t="s">
        <v>200</v>
      </c>
      <c r="AA4" s="1" t="s">
        <v>73</v>
      </c>
      <c r="AB4">
        <v>2</v>
      </c>
      <c r="AC4" s="1" t="s">
        <v>76</v>
      </c>
      <c r="AD4">
        <v>201</v>
      </c>
      <c r="AE4" s="1" t="s">
        <v>80</v>
      </c>
      <c r="AF4" t="s">
        <v>204</v>
      </c>
      <c r="AG4" s="1" t="s">
        <v>135</v>
      </c>
      <c r="AH4">
        <v>0</v>
      </c>
      <c r="AI4">
        <v>0</v>
      </c>
      <c r="AJ4">
        <v>0</v>
      </c>
      <c r="AK4">
        <v>0</v>
      </c>
      <c r="AL4">
        <v>201843</v>
      </c>
      <c r="AM4">
        <v>0</v>
      </c>
      <c r="AN4">
        <v>201843</v>
      </c>
      <c r="AO4">
        <v>0</v>
      </c>
      <c r="AP4" s="1" t="s">
        <v>72</v>
      </c>
      <c r="AQ4">
        <v>1</v>
      </c>
      <c r="AR4" s="1" t="s">
        <v>273</v>
      </c>
      <c r="AS4" t="s">
        <v>192</v>
      </c>
      <c r="AT4" t="s">
        <v>274</v>
      </c>
      <c r="AU4" s="1" t="s">
        <v>191</v>
      </c>
      <c r="AV4" s="3">
        <v>43039</v>
      </c>
      <c r="AW4" s="3">
        <v>43039</v>
      </c>
      <c r="AX4" s="3">
        <v>43039</v>
      </c>
      <c r="AY4" s="1" t="s">
        <v>85</v>
      </c>
      <c r="AZ4" s="1" t="s">
        <v>192</v>
      </c>
      <c r="BA4">
        <v>1430</v>
      </c>
      <c r="BB4">
        <v>8</v>
      </c>
      <c r="BC4">
        <v>17533</v>
      </c>
      <c r="BD4" s="1"/>
      <c r="BF4" s="1"/>
      <c r="BG4" s="1"/>
      <c r="BJ4" s="1"/>
      <c r="BK4" s="1"/>
      <c r="BL4" s="1"/>
      <c r="BO4" s="1"/>
      <c r="BP4" s="1"/>
      <c r="BQ4">
        <v>18</v>
      </c>
      <c r="BR4">
        <v>17533</v>
      </c>
      <c r="BS4">
        <v>17533</v>
      </c>
    </row>
    <row r="5" spans="1:71" x14ac:dyDescent="0.35">
      <c r="A5" s="1" t="s">
        <v>67</v>
      </c>
      <c r="B5" s="1" t="s">
        <v>68</v>
      </c>
      <c r="C5" s="1" t="s">
        <v>69</v>
      </c>
      <c r="D5">
        <v>1</v>
      </c>
      <c r="E5">
        <v>1</v>
      </c>
      <c r="F5" s="2">
        <v>43420.815891203703</v>
      </c>
      <c r="G5" s="3">
        <v>43009</v>
      </c>
      <c r="H5" s="3">
        <v>43039</v>
      </c>
      <c r="I5" s="1" t="s">
        <v>70</v>
      </c>
      <c r="J5">
        <v>1234</v>
      </c>
      <c r="K5">
        <v>1231234455</v>
      </c>
      <c r="L5" s="1" t="s">
        <v>151</v>
      </c>
      <c r="N5" s="1" t="s">
        <v>71</v>
      </c>
      <c r="O5" s="1" t="s">
        <v>84</v>
      </c>
      <c r="P5" s="1" t="s">
        <v>84</v>
      </c>
      <c r="Q5" s="1" t="s">
        <v>84</v>
      </c>
      <c r="R5" s="1"/>
      <c r="S5" t="s">
        <v>84</v>
      </c>
      <c r="U5" s="1" t="s">
        <v>84</v>
      </c>
      <c r="V5" s="1" t="s">
        <v>84</v>
      </c>
      <c r="W5" s="1" t="s">
        <v>84</v>
      </c>
      <c r="X5" s="1" t="s">
        <v>72</v>
      </c>
      <c r="Y5" s="1" t="s">
        <v>210</v>
      </c>
      <c r="Z5" s="1" t="s">
        <v>211</v>
      </c>
      <c r="AA5" s="1" t="s">
        <v>73</v>
      </c>
      <c r="AB5">
        <v>2</v>
      </c>
      <c r="AC5" s="1" t="s">
        <v>76</v>
      </c>
      <c r="AD5">
        <v>201</v>
      </c>
      <c r="AE5" s="1" t="s">
        <v>80</v>
      </c>
      <c r="AF5" t="s">
        <v>212</v>
      </c>
      <c r="AG5" s="1" t="s">
        <v>213</v>
      </c>
      <c r="AH5">
        <v>0</v>
      </c>
      <c r="AI5">
        <v>0</v>
      </c>
      <c r="AJ5">
        <v>0</v>
      </c>
      <c r="AK5">
        <v>0</v>
      </c>
      <c r="AL5">
        <v>59249.1</v>
      </c>
      <c r="AM5">
        <v>0</v>
      </c>
      <c r="AN5">
        <v>59249.1</v>
      </c>
      <c r="AO5">
        <v>0</v>
      </c>
      <c r="AP5" s="1" t="s">
        <v>72</v>
      </c>
      <c r="AQ5">
        <v>1</v>
      </c>
      <c r="AR5" s="1" t="s">
        <v>273</v>
      </c>
      <c r="AS5" t="s">
        <v>192</v>
      </c>
      <c r="AT5" t="s">
        <v>274</v>
      </c>
      <c r="AU5" s="1" t="s">
        <v>191</v>
      </c>
      <c r="AV5" s="3">
        <v>43039</v>
      </c>
      <c r="AW5" s="3">
        <v>43039</v>
      </c>
      <c r="AX5" s="3">
        <v>43039</v>
      </c>
      <c r="AY5" s="1" t="s">
        <v>85</v>
      </c>
      <c r="AZ5" s="1" t="s">
        <v>192</v>
      </c>
      <c r="BA5">
        <v>1430</v>
      </c>
      <c r="BB5">
        <v>8</v>
      </c>
      <c r="BC5">
        <v>17533</v>
      </c>
      <c r="BD5" s="1"/>
      <c r="BF5" s="1"/>
      <c r="BG5" s="1"/>
      <c r="BJ5" s="1"/>
      <c r="BK5" s="1"/>
      <c r="BL5" s="1"/>
      <c r="BO5" s="1"/>
      <c r="BP5" s="1"/>
      <c r="BQ5">
        <v>18</v>
      </c>
      <c r="BR5">
        <v>17533</v>
      </c>
      <c r="BS5">
        <v>17533</v>
      </c>
    </row>
    <row r="6" spans="1:71" x14ac:dyDescent="0.35">
      <c r="A6" s="1" t="s">
        <v>67</v>
      </c>
      <c r="B6" s="1" t="s">
        <v>68</v>
      </c>
      <c r="C6" s="1" t="s">
        <v>69</v>
      </c>
      <c r="D6">
        <v>1</v>
      </c>
      <c r="E6">
        <v>1</v>
      </c>
      <c r="F6" s="2">
        <v>43420.815891203703</v>
      </c>
      <c r="G6" s="3">
        <v>43009</v>
      </c>
      <c r="H6" s="3">
        <v>43039</v>
      </c>
      <c r="I6" s="1" t="s">
        <v>70</v>
      </c>
      <c r="J6">
        <v>1234</v>
      </c>
      <c r="K6">
        <v>1231234455</v>
      </c>
      <c r="L6" s="1" t="s">
        <v>151</v>
      </c>
      <c r="N6" s="1" t="s">
        <v>71</v>
      </c>
      <c r="O6" s="1" t="s">
        <v>84</v>
      </c>
      <c r="P6" s="1" t="s">
        <v>84</v>
      </c>
      <c r="Q6" s="1" t="s">
        <v>84</v>
      </c>
      <c r="R6" s="1"/>
      <c r="S6" t="s">
        <v>84</v>
      </c>
      <c r="U6" s="1" t="s">
        <v>84</v>
      </c>
      <c r="V6" s="1" t="s">
        <v>84</v>
      </c>
      <c r="W6" s="1" t="s">
        <v>84</v>
      </c>
      <c r="X6" s="1" t="s">
        <v>72</v>
      </c>
      <c r="Y6" s="1" t="s">
        <v>152</v>
      </c>
      <c r="Z6" s="1" t="s">
        <v>164</v>
      </c>
      <c r="AA6" s="1" t="s">
        <v>73</v>
      </c>
      <c r="AB6">
        <v>2</v>
      </c>
      <c r="AC6" s="1" t="s">
        <v>76</v>
      </c>
      <c r="AD6">
        <v>202</v>
      </c>
      <c r="AE6" s="1" t="s">
        <v>81</v>
      </c>
      <c r="AF6" t="s">
        <v>178</v>
      </c>
      <c r="AG6" s="1" t="s">
        <v>182</v>
      </c>
      <c r="AH6">
        <v>0</v>
      </c>
      <c r="AI6">
        <v>0</v>
      </c>
      <c r="AJ6">
        <v>0</v>
      </c>
      <c r="AK6">
        <v>0</v>
      </c>
      <c r="AL6">
        <v>0</v>
      </c>
      <c r="AM6">
        <v>2705.33</v>
      </c>
      <c r="AN6">
        <v>0</v>
      </c>
      <c r="AO6">
        <v>2705.33</v>
      </c>
      <c r="AP6" s="1" t="s">
        <v>72</v>
      </c>
      <c r="AQ6">
        <v>1</v>
      </c>
      <c r="AR6" s="1" t="s">
        <v>273</v>
      </c>
      <c r="AS6" t="s">
        <v>192</v>
      </c>
      <c r="AT6" t="s">
        <v>274</v>
      </c>
      <c r="AU6" s="1" t="s">
        <v>191</v>
      </c>
      <c r="AV6" s="3">
        <v>43039</v>
      </c>
      <c r="AW6" s="3">
        <v>43039</v>
      </c>
      <c r="AX6" s="3">
        <v>43039</v>
      </c>
      <c r="AY6" s="1" t="s">
        <v>85</v>
      </c>
      <c r="AZ6" s="1" t="s">
        <v>192</v>
      </c>
      <c r="BA6">
        <v>1430</v>
      </c>
      <c r="BB6">
        <v>8</v>
      </c>
      <c r="BC6">
        <v>17533</v>
      </c>
      <c r="BD6" s="1"/>
      <c r="BF6" s="1"/>
      <c r="BG6" s="1"/>
      <c r="BJ6" s="1"/>
      <c r="BK6" s="1"/>
      <c r="BL6" s="1"/>
      <c r="BO6" s="1"/>
      <c r="BP6" s="1"/>
      <c r="BQ6">
        <v>18</v>
      </c>
      <c r="BR6">
        <v>17533</v>
      </c>
      <c r="BS6">
        <v>17533</v>
      </c>
    </row>
    <row r="7" spans="1:71" x14ac:dyDescent="0.35">
      <c r="A7" s="1" t="s">
        <v>67</v>
      </c>
      <c r="B7" s="1" t="s">
        <v>68</v>
      </c>
      <c r="C7" s="1" t="s">
        <v>69</v>
      </c>
      <c r="D7">
        <v>1</v>
      </c>
      <c r="E7">
        <v>1</v>
      </c>
      <c r="F7" s="2">
        <v>43420.815891203703</v>
      </c>
      <c r="G7" s="3">
        <v>43009</v>
      </c>
      <c r="H7" s="3">
        <v>43039</v>
      </c>
      <c r="I7" s="1" t="s">
        <v>70</v>
      </c>
      <c r="J7">
        <v>1234</v>
      </c>
      <c r="K7">
        <v>1231234455</v>
      </c>
      <c r="L7" s="1" t="s">
        <v>151</v>
      </c>
      <c r="N7" s="1" t="s">
        <v>71</v>
      </c>
      <c r="O7" s="1" t="s">
        <v>84</v>
      </c>
      <c r="P7" s="1" t="s">
        <v>84</v>
      </c>
      <c r="Q7" s="1" t="s">
        <v>84</v>
      </c>
      <c r="R7" s="1"/>
      <c r="S7" t="s">
        <v>84</v>
      </c>
      <c r="U7" s="1" t="s">
        <v>84</v>
      </c>
      <c r="V7" s="1" t="s">
        <v>84</v>
      </c>
      <c r="W7" s="1" t="s">
        <v>84</v>
      </c>
      <c r="X7" s="1" t="s">
        <v>72</v>
      </c>
      <c r="Y7" s="1" t="s">
        <v>153</v>
      </c>
      <c r="Z7" s="1" t="s">
        <v>165</v>
      </c>
      <c r="AA7" s="1" t="s">
        <v>73</v>
      </c>
      <c r="AB7">
        <v>2</v>
      </c>
      <c r="AC7" s="1" t="s">
        <v>76</v>
      </c>
      <c r="AD7">
        <v>202</v>
      </c>
      <c r="AE7" s="1" t="s">
        <v>81</v>
      </c>
      <c r="AF7" t="s">
        <v>179</v>
      </c>
      <c r="AG7" s="1" t="s">
        <v>183</v>
      </c>
      <c r="AH7">
        <v>0</v>
      </c>
      <c r="AI7">
        <v>0</v>
      </c>
      <c r="AJ7">
        <v>0</v>
      </c>
      <c r="AK7">
        <v>0</v>
      </c>
      <c r="AL7">
        <v>0</v>
      </c>
      <c r="AM7">
        <v>2337</v>
      </c>
      <c r="AN7">
        <v>0</v>
      </c>
      <c r="AO7">
        <v>2337</v>
      </c>
      <c r="AP7" s="1" t="s">
        <v>72</v>
      </c>
      <c r="AQ7">
        <v>1</v>
      </c>
      <c r="AR7" s="1" t="s">
        <v>273</v>
      </c>
      <c r="AS7" t="s">
        <v>192</v>
      </c>
      <c r="AT7" t="s">
        <v>274</v>
      </c>
      <c r="AU7" s="1" t="s">
        <v>191</v>
      </c>
      <c r="AV7" s="3">
        <v>43039</v>
      </c>
      <c r="AW7" s="3">
        <v>43039</v>
      </c>
      <c r="AX7" s="3">
        <v>43039</v>
      </c>
      <c r="AY7" s="1" t="s">
        <v>85</v>
      </c>
      <c r="AZ7" s="1" t="s">
        <v>192</v>
      </c>
      <c r="BA7">
        <v>1430</v>
      </c>
      <c r="BB7">
        <v>8</v>
      </c>
      <c r="BC7">
        <v>17533</v>
      </c>
      <c r="BD7" s="1"/>
      <c r="BF7" s="1"/>
      <c r="BG7" s="1"/>
      <c r="BJ7" s="1"/>
      <c r="BK7" s="1"/>
      <c r="BL7" s="1"/>
      <c r="BO7" s="1"/>
      <c r="BP7" s="1"/>
      <c r="BQ7">
        <v>18</v>
      </c>
      <c r="BR7">
        <v>17533</v>
      </c>
      <c r="BS7">
        <v>17533</v>
      </c>
    </row>
    <row r="8" spans="1:71" x14ac:dyDescent="0.35">
      <c r="A8" s="1" t="s">
        <v>67</v>
      </c>
      <c r="B8" s="1" t="s">
        <v>68</v>
      </c>
      <c r="C8" s="1" t="s">
        <v>69</v>
      </c>
      <c r="D8">
        <v>1</v>
      </c>
      <c r="E8">
        <v>1</v>
      </c>
      <c r="F8" s="2">
        <v>43420.815891203703</v>
      </c>
      <c r="G8" s="3">
        <v>43009</v>
      </c>
      <c r="H8" s="3">
        <v>43039</v>
      </c>
      <c r="I8" s="1" t="s">
        <v>70</v>
      </c>
      <c r="J8">
        <v>1234</v>
      </c>
      <c r="K8">
        <v>1231234455</v>
      </c>
      <c r="L8" s="1" t="s">
        <v>151</v>
      </c>
      <c r="N8" s="1" t="s">
        <v>71</v>
      </c>
      <c r="O8" s="1" t="s">
        <v>84</v>
      </c>
      <c r="P8" s="1" t="s">
        <v>84</v>
      </c>
      <c r="Q8" s="1" t="s">
        <v>84</v>
      </c>
      <c r="R8" s="1"/>
      <c r="S8" t="s">
        <v>84</v>
      </c>
      <c r="U8" s="1" t="s">
        <v>84</v>
      </c>
      <c r="V8" s="1" t="s">
        <v>84</v>
      </c>
      <c r="W8" s="1" t="s">
        <v>84</v>
      </c>
      <c r="X8" s="1" t="s">
        <v>72</v>
      </c>
      <c r="Y8" s="1" t="s">
        <v>154</v>
      </c>
      <c r="Z8" s="1" t="s">
        <v>166</v>
      </c>
      <c r="AA8" s="1" t="s">
        <v>73</v>
      </c>
      <c r="AB8">
        <v>2</v>
      </c>
      <c r="AC8" s="1" t="s">
        <v>76</v>
      </c>
      <c r="AD8">
        <v>202</v>
      </c>
      <c r="AE8" s="1" t="s">
        <v>81</v>
      </c>
      <c r="AF8" t="s">
        <v>180</v>
      </c>
      <c r="AG8" s="1" t="s">
        <v>184</v>
      </c>
      <c r="AH8">
        <v>0</v>
      </c>
      <c r="AI8">
        <v>0</v>
      </c>
      <c r="AJ8">
        <v>0</v>
      </c>
      <c r="AK8">
        <v>1430</v>
      </c>
      <c r="AL8">
        <v>0</v>
      </c>
      <c r="AM8">
        <v>7150</v>
      </c>
      <c r="AN8">
        <v>0</v>
      </c>
      <c r="AO8">
        <v>7150</v>
      </c>
      <c r="AP8" s="1" t="s">
        <v>72</v>
      </c>
      <c r="AQ8">
        <v>1</v>
      </c>
      <c r="AR8" s="1" t="s">
        <v>273</v>
      </c>
      <c r="AS8" t="s">
        <v>192</v>
      </c>
      <c r="AT8" t="s">
        <v>274</v>
      </c>
      <c r="AU8" s="1" t="s">
        <v>191</v>
      </c>
      <c r="AV8" s="3">
        <v>43039</v>
      </c>
      <c r="AW8" s="3">
        <v>43039</v>
      </c>
      <c r="AX8" s="3">
        <v>43039</v>
      </c>
      <c r="AY8" s="1" t="s">
        <v>85</v>
      </c>
      <c r="AZ8" s="1" t="s">
        <v>192</v>
      </c>
      <c r="BA8">
        <v>1430</v>
      </c>
      <c r="BB8">
        <v>8</v>
      </c>
      <c r="BC8">
        <v>17533</v>
      </c>
      <c r="BD8" s="1"/>
      <c r="BF8" s="1"/>
      <c r="BG8" s="1"/>
      <c r="BJ8" s="1"/>
      <c r="BK8" s="1"/>
      <c r="BL8" s="1"/>
      <c r="BO8" s="1"/>
      <c r="BP8" s="1"/>
      <c r="BQ8">
        <v>18</v>
      </c>
      <c r="BR8">
        <v>17533</v>
      </c>
      <c r="BS8">
        <v>17533</v>
      </c>
    </row>
    <row r="9" spans="1:71" x14ac:dyDescent="0.35">
      <c r="A9" s="1" t="s">
        <v>67</v>
      </c>
      <c r="B9" s="1" t="s">
        <v>68</v>
      </c>
      <c r="C9" s="1" t="s">
        <v>69</v>
      </c>
      <c r="D9">
        <v>1</v>
      </c>
      <c r="E9">
        <v>1</v>
      </c>
      <c r="F9" s="2">
        <v>43420.815891203703</v>
      </c>
      <c r="G9" s="3">
        <v>43009</v>
      </c>
      <c r="H9" s="3">
        <v>43039</v>
      </c>
      <c r="I9" s="1" t="s">
        <v>70</v>
      </c>
      <c r="J9">
        <v>1234</v>
      </c>
      <c r="K9">
        <v>1231234455</v>
      </c>
      <c r="L9" s="1" t="s">
        <v>151</v>
      </c>
      <c r="N9" s="1" t="s">
        <v>71</v>
      </c>
      <c r="O9" s="1" t="s">
        <v>84</v>
      </c>
      <c r="P9" s="1" t="s">
        <v>84</v>
      </c>
      <c r="Q9" s="1" t="s">
        <v>84</v>
      </c>
      <c r="R9" s="1"/>
      <c r="S9" t="s">
        <v>84</v>
      </c>
      <c r="U9" s="1" t="s">
        <v>84</v>
      </c>
      <c r="V9" s="1" t="s">
        <v>84</v>
      </c>
      <c r="W9" s="1" t="s">
        <v>84</v>
      </c>
      <c r="X9" s="1" t="s">
        <v>72</v>
      </c>
      <c r="Y9" s="1" t="s">
        <v>198</v>
      </c>
      <c r="Z9" s="1" t="s">
        <v>201</v>
      </c>
      <c r="AA9" s="1" t="s">
        <v>73</v>
      </c>
      <c r="AB9">
        <v>2</v>
      </c>
      <c r="AC9" s="1" t="s">
        <v>76</v>
      </c>
      <c r="AD9">
        <v>202</v>
      </c>
      <c r="AE9" s="1" t="s">
        <v>81</v>
      </c>
      <c r="AF9" t="s">
        <v>205</v>
      </c>
      <c r="AG9" s="1" t="s">
        <v>207</v>
      </c>
      <c r="AH9">
        <v>0</v>
      </c>
      <c r="AI9">
        <v>0</v>
      </c>
      <c r="AJ9">
        <v>0</v>
      </c>
      <c r="AK9">
        <v>1476</v>
      </c>
      <c r="AL9">
        <v>0</v>
      </c>
      <c r="AM9">
        <v>11808</v>
      </c>
      <c r="AN9">
        <v>0</v>
      </c>
      <c r="AO9">
        <v>11808</v>
      </c>
      <c r="AP9" s="1" t="s">
        <v>72</v>
      </c>
      <c r="AQ9">
        <v>1</v>
      </c>
      <c r="AR9" s="1" t="s">
        <v>273</v>
      </c>
      <c r="AS9" t="s">
        <v>192</v>
      </c>
      <c r="AT9" t="s">
        <v>274</v>
      </c>
      <c r="AU9" s="1" t="s">
        <v>191</v>
      </c>
      <c r="AV9" s="3">
        <v>43039</v>
      </c>
      <c r="AW9" s="3">
        <v>43039</v>
      </c>
      <c r="AX9" s="3">
        <v>43039</v>
      </c>
      <c r="AY9" s="1" t="s">
        <v>85</v>
      </c>
      <c r="AZ9" s="1" t="s">
        <v>192</v>
      </c>
      <c r="BA9">
        <v>1430</v>
      </c>
      <c r="BB9">
        <v>8</v>
      </c>
      <c r="BC9">
        <v>17533</v>
      </c>
      <c r="BD9" s="1"/>
      <c r="BF9" s="1"/>
      <c r="BG9" s="1"/>
      <c r="BJ9" s="1"/>
      <c r="BK9" s="1"/>
      <c r="BL9" s="1"/>
      <c r="BO9" s="1"/>
      <c r="BP9" s="1"/>
      <c r="BQ9">
        <v>18</v>
      </c>
      <c r="BR9">
        <v>17533</v>
      </c>
      <c r="BS9">
        <v>17533</v>
      </c>
    </row>
    <row r="10" spans="1:71" x14ac:dyDescent="0.35">
      <c r="A10" s="1" t="s">
        <v>67</v>
      </c>
      <c r="B10" s="1" t="s">
        <v>68</v>
      </c>
      <c r="C10" s="1" t="s">
        <v>69</v>
      </c>
      <c r="D10">
        <v>1</v>
      </c>
      <c r="E10">
        <v>1</v>
      </c>
      <c r="F10" s="2">
        <v>43420.815891203703</v>
      </c>
      <c r="G10" s="3">
        <v>43009</v>
      </c>
      <c r="H10" s="3">
        <v>43039</v>
      </c>
      <c r="I10" s="1" t="s">
        <v>70</v>
      </c>
      <c r="J10">
        <v>1234</v>
      </c>
      <c r="K10">
        <v>1231234455</v>
      </c>
      <c r="L10" s="1" t="s">
        <v>151</v>
      </c>
      <c r="N10" s="1" t="s">
        <v>71</v>
      </c>
      <c r="O10" s="1" t="s">
        <v>84</v>
      </c>
      <c r="P10" s="1" t="s">
        <v>84</v>
      </c>
      <c r="Q10" s="1" t="s">
        <v>84</v>
      </c>
      <c r="R10" s="1"/>
      <c r="S10" t="s">
        <v>84</v>
      </c>
      <c r="U10" s="1" t="s">
        <v>84</v>
      </c>
      <c r="V10" s="1" t="s">
        <v>84</v>
      </c>
      <c r="W10" s="1" t="s">
        <v>84</v>
      </c>
      <c r="X10" s="1" t="s">
        <v>72</v>
      </c>
      <c r="Y10" s="1" t="s">
        <v>219</v>
      </c>
      <c r="Z10" s="1" t="s">
        <v>222</v>
      </c>
      <c r="AA10" s="1" t="s">
        <v>73</v>
      </c>
      <c r="AB10">
        <v>2</v>
      </c>
      <c r="AC10" s="1" t="s">
        <v>76</v>
      </c>
      <c r="AD10">
        <v>202</v>
      </c>
      <c r="AE10" s="1" t="s">
        <v>81</v>
      </c>
      <c r="AF10" t="s">
        <v>225</v>
      </c>
      <c r="AG10" s="1" t="s">
        <v>227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4494.42</v>
      </c>
      <c r="AN10">
        <v>0</v>
      </c>
      <c r="AO10">
        <v>4494.42</v>
      </c>
      <c r="AP10" s="1" t="s">
        <v>72</v>
      </c>
      <c r="AQ10">
        <v>1</v>
      </c>
      <c r="AR10" s="1" t="s">
        <v>273</v>
      </c>
      <c r="AS10" t="s">
        <v>192</v>
      </c>
      <c r="AT10" t="s">
        <v>274</v>
      </c>
      <c r="AU10" s="1" t="s">
        <v>191</v>
      </c>
      <c r="AV10" s="3">
        <v>43039</v>
      </c>
      <c r="AW10" s="3">
        <v>43039</v>
      </c>
      <c r="AX10" s="3">
        <v>43039</v>
      </c>
      <c r="AY10" s="1" t="s">
        <v>85</v>
      </c>
      <c r="AZ10" s="1" t="s">
        <v>192</v>
      </c>
      <c r="BA10">
        <v>1430</v>
      </c>
      <c r="BB10">
        <v>8</v>
      </c>
      <c r="BC10">
        <v>17533</v>
      </c>
      <c r="BD10" s="1"/>
      <c r="BF10" s="1"/>
      <c r="BG10" s="1"/>
      <c r="BJ10" s="1"/>
      <c r="BK10" s="1"/>
      <c r="BL10" s="1"/>
      <c r="BO10" s="1"/>
      <c r="BP10" s="1"/>
      <c r="BQ10">
        <v>18</v>
      </c>
      <c r="BR10">
        <v>17533</v>
      </c>
      <c r="BS10">
        <v>17533</v>
      </c>
    </row>
    <row r="11" spans="1:71" x14ac:dyDescent="0.35">
      <c r="A11" s="1" t="s">
        <v>67</v>
      </c>
      <c r="B11" s="1" t="s">
        <v>68</v>
      </c>
      <c r="C11" s="1" t="s">
        <v>69</v>
      </c>
      <c r="D11">
        <v>1</v>
      </c>
      <c r="E11">
        <v>1</v>
      </c>
      <c r="F11" s="2">
        <v>43420.815891203703</v>
      </c>
      <c r="G11" s="3">
        <v>43009</v>
      </c>
      <c r="H11" s="3">
        <v>43039</v>
      </c>
      <c r="I11" s="1" t="s">
        <v>70</v>
      </c>
      <c r="J11">
        <v>1234</v>
      </c>
      <c r="K11">
        <v>1231234455</v>
      </c>
      <c r="L11" s="1" t="s">
        <v>151</v>
      </c>
      <c r="N11" s="1" t="s">
        <v>71</v>
      </c>
      <c r="O11" s="1" t="s">
        <v>84</v>
      </c>
      <c r="P11" s="1" t="s">
        <v>84</v>
      </c>
      <c r="Q11" s="1" t="s">
        <v>84</v>
      </c>
      <c r="R11" s="1"/>
      <c r="S11" t="s">
        <v>84</v>
      </c>
      <c r="U11" s="1" t="s">
        <v>84</v>
      </c>
      <c r="V11" s="1" t="s">
        <v>84</v>
      </c>
      <c r="W11" s="1" t="s">
        <v>84</v>
      </c>
      <c r="X11" s="1" t="s">
        <v>72</v>
      </c>
      <c r="Y11" s="1" t="s">
        <v>155</v>
      </c>
      <c r="Z11" s="1" t="s">
        <v>167</v>
      </c>
      <c r="AA11" s="1" t="s">
        <v>73</v>
      </c>
      <c r="AB11">
        <v>2</v>
      </c>
      <c r="AC11" s="1" t="s">
        <v>76</v>
      </c>
      <c r="AD11">
        <v>220</v>
      </c>
      <c r="AE11" s="1" t="s">
        <v>176</v>
      </c>
      <c r="AF11">
        <v>3</v>
      </c>
      <c r="AG11" s="1" t="s">
        <v>145</v>
      </c>
      <c r="AH11">
        <v>0</v>
      </c>
      <c r="AI11">
        <v>0</v>
      </c>
      <c r="AJ11">
        <v>0</v>
      </c>
      <c r="AK11">
        <v>1286</v>
      </c>
      <c r="AL11">
        <v>0</v>
      </c>
      <c r="AM11">
        <v>11412</v>
      </c>
      <c r="AN11">
        <v>0</v>
      </c>
      <c r="AO11">
        <v>11412</v>
      </c>
      <c r="AP11" s="1" t="s">
        <v>72</v>
      </c>
      <c r="AQ11">
        <v>1</v>
      </c>
      <c r="AR11" s="1" t="s">
        <v>273</v>
      </c>
      <c r="AS11" t="s">
        <v>192</v>
      </c>
      <c r="AT11" t="s">
        <v>274</v>
      </c>
      <c r="AU11" s="1" t="s">
        <v>191</v>
      </c>
      <c r="AV11" s="3">
        <v>43039</v>
      </c>
      <c r="AW11" s="3">
        <v>43039</v>
      </c>
      <c r="AX11" s="3">
        <v>43039</v>
      </c>
      <c r="AY11" s="1" t="s">
        <v>85</v>
      </c>
      <c r="AZ11" s="1" t="s">
        <v>192</v>
      </c>
      <c r="BA11">
        <v>1430</v>
      </c>
      <c r="BB11">
        <v>8</v>
      </c>
      <c r="BC11">
        <v>17533</v>
      </c>
      <c r="BD11" s="1"/>
      <c r="BF11" s="1"/>
      <c r="BG11" s="1"/>
      <c r="BJ11" s="1"/>
      <c r="BK11" s="1"/>
      <c r="BL11" s="1"/>
      <c r="BO11" s="1"/>
      <c r="BP11" s="1"/>
      <c r="BQ11">
        <v>18</v>
      </c>
      <c r="BR11">
        <v>17533</v>
      </c>
      <c r="BS11">
        <v>17533</v>
      </c>
    </row>
    <row r="12" spans="1:71" x14ac:dyDescent="0.35">
      <c r="A12" s="1" t="s">
        <v>67</v>
      </c>
      <c r="B12" s="1" t="s">
        <v>68</v>
      </c>
      <c r="C12" s="1" t="s">
        <v>69</v>
      </c>
      <c r="D12">
        <v>1</v>
      </c>
      <c r="E12">
        <v>1</v>
      </c>
      <c r="F12" s="2">
        <v>43420.815891203703</v>
      </c>
      <c r="G12" s="3">
        <v>43009</v>
      </c>
      <c r="H12" s="3">
        <v>43039</v>
      </c>
      <c r="I12" s="1" t="s">
        <v>70</v>
      </c>
      <c r="J12">
        <v>1234</v>
      </c>
      <c r="K12">
        <v>1231234455</v>
      </c>
      <c r="L12" s="1" t="s">
        <v>151</v>
      </c>
      <c r="N12" s="1" t="s">
        <v>71</v>
      </c>
      <c r="O12" s="1" t="s">
        <v>84</v>
      </c>
      <c r="P12" s="1" t="s">
        <v>84</v>
      </c>
      <c r="Q12" s="1" t="s">
        <v>84</v>
      </c>
      <c r="R12" s="1"/>
      <c r="S12" t="s">
        <v>84</v>
      </c>
      <c r="U12" s="1" t="s">
        <v>84</v>
      </c>
      <c r="V12" s="1" t="s">
        <v>84</v>
      </c>
      <c r="W12" s="1" t="s">
        <v>84</v>
      </c>
      <c r="X12" s="1" t="s">
        <v>72</v>
      </c>
      <c r="Y12" s="1" t="s">
        <v>110</v>
      </c>
      <c r="Z12" s="1" t="s">
        <v>113</v>
      </c>
      <c r="AA12" s="1" t="s">
        <v>73</v>
      </c>
      <c r="AB12">
        <v>2</v>
      </c>
      <c r="AC12" s="1" t="s">
        <v>76</v>
      </c>
      <c r="AD12">
        <v>221</v>
      </c>
      <c r="AE12" s="1" t="s">
        <v>116</v>
      </c>
      <c r="AF12">
        <v>1</v>
      </c>
      <c r="AG12" s="1" t="s">
        <v>119</v>
      </c>
      <c r="AH12">
        <v>0</v>
      </c>
      <c r="AI12">
        <v>0</v>
      </c>
      <c r="AJ12">
        <v>0</v>
      </c>
      <c r="AK12">
        <v>0</v>
      </c>
      <c r="AL12">
        <v>437</v>
      </c>
      <c r="AM12">
        <v>52318.1</v>
      </c>
      <c r="AN12">
        <v>0</v>
      </c>
      <c r="AO12">
        <v>51881.1</v>
      </c>
      <c r="AP12" s="1" t="s">
        <v>72</v>
      </c>
      <c r="AQ12">
        <v>1</v>
      </c>
      <c r="AR12" s="1" t="s">
        <v>273</v>
      </c>
      <c r="AS12" t="s">
        <v>192</v>
      </c>
      <c r="AT12" t="s">
        <v>274</v>
      </c>
      <c r="AU12" s="1" t="s">
        <v>191</v>
      </c>
      <c r="AV12" s="3">
        <v>43039</v>
      </c>
      <c r="AW12" s="3">
        <v>43039</v>
      </c>
      <c r="AX12" s="3">
        <v>43039</v>
      </c>
      <c r="AY12" s="1" t="s">
        <v>85</v>
      </c>
      <c r="AZ12" s="1" t="s">
        <v>192</v>
      </c>
      <c r="BA12">
        <v>1430</v>
      </c>
      <c r="BB12">
        <v>8</v>
      </c>
      <c r="BC12">
        <v>17533</v>
      </c>
      <c r="BD12" s="1"/>
      <c r="BF12" s="1"/>
      <c r="BG12" s="1"/>
      <c r="BJ12" s="1"/>
      <c r="BK12" s="1"/>
      <c r="BL12" s="1"/>
      <c r="BO12" s="1"/>
      <c r="BP12" s="1"/>
      <c r="BQ12">
        <v>18</v>
      </c>
      <c r="BR12">
        <v>17533</v>
      </c>
      <c r="BS12">
        <v>17533</v>
      </c>
    </row>
    <row r="13" spans="1:71" x14ac:dyDescent="0.35">
      <c r="A13" s="1" t="s">
        <v>67</v>
      </c>
      <c r="B13" s="1" t="s">
        <v>68</v>
      </c>
      <c r="C13" s="1" t="s">
        <v>69</v>
      </c>
      <c r="D13">
        <v>1</v>
      </c>
      <c r="E13">
        <v>1</v>
      </c>
      <c r="F13" s="2">
        <v>43420.815891203703</v>
      </c>
      <c r="G13" s="3">
        <v>43009</v>
      </c>
      <c r="H13" s="3">
        <v>43039</v>
      </c>
      <c r="I13" s="1" t="s">
        <v>70</v>
      </c>
      <c r="J13">
        <v>1234</v>
      </c>
      <c r="K13">
        <v>1231234455</v>
      </c>
      <c r="L13" s="1" t="s">
        <v>151</v>
      </c>
      <c r="N13" s="1" t="s">
        <v>71</v>
      </c>
      <c r="O13" s="1" t="s">
        <v>84</v>
      </c>
      <c r="P13" s="1" t="s">
        <v>84</v>
      </c>
      <c r="Q13" s="1" t="s">
        <v>84</v>
      </c>
      <c r="R13" s="1"/>
      <c r="S13" t="s">
        <v>84</v>
      </c>
      <c r="U13" s="1" t="s">
        <v>84</v>
      </c>
      <c r="V13" s="1" t="s">
        <v>84</v>
      </c>
      <c r="W13" s="1" t="s">
        <v>84</v>
      </c>
      <c r="X13" s="1" t="s">
        <v>72</v>
      </c>
      <c r="Y13" s="1" t="s">
        <v>111</v>
      </c>
      <c r="Z13" s="1" t="s">
        <v>114</v>
      </c>
      <c r="AA13" s="1" t="s">
        <v>73</v>
      </c>
      <c r="AB13">
        <v>2</v>
      </c>
      <c r="AC13" s="1" t="s">
        <v>76</v>
      </c>
      <c r="AD13">
        <v>221</v>
      </c>
      <c r="AE13" s="1" t="s">
        <v>116</v>
      </c>
      <c r="AF13">
        <v>2</v>
      </c>
      <c r="AG13" s="1" t="s">
        <v>120</v>
      </c>
      <c r="AH13">
        <v>0</v>
      </c>
      <c r="AI13">
        <v>0</v>
      </c>
      <c r="AJ13">
        <v>543.4</v>
      </c>
      <c r="AK13">
        <v>0</v>
      </c>
      <c r="AL13">
        <v>4891.29</v>
      </c>
      <c r="AM13">
        <v>0</v>
      </c>
      <c r="AN13">
        <v>4891.29</v>
      </c>
      <c r="AO13">
        <v>0</v>
      </c>
      <c r="AP13" s="1" t="s">
        <v>72</v>
      </c>
      <c r="AQ13">
        <v>1</v>
      </c>
      <c r="AR13" s="1" t="s">
        <v>273</v>
      </c>
      <c r="AS13" t="s">
        <v>192</v>
      </c>
      <c r="AT13" t="s">
        <v>274</v>
      </c>
      <c r="AU13" s="1" t="s">
        <v>191</v>
      </c>
      <c r="AV13" s="3">
        <v>43039</v>
      </c>
      <c r="AW13" s="3">
        <v>43039</v>
      </c>
      <c r="AX13" s="3">
        <v>43039</v>
      </c>
      <c r="AY13" s="1" t="s">
        <v>85</v>
      </c>
      <c r="AZ13" s="1" t="s">
        <v>192</v>
      </c>
      <c r="BA13">
        <v>1430</v>
      </c>
      <c r="BB13">
        <v>8</v>
      </c>
      <c r="BC13">
        <v>17533</v>
      </c>
      <c r="BD13" s="1"/>
      <c r="BF13" s="1"/>
      <c r="BG13" s="1"/>
      <c r="BJ13" s="1"/>
      <c r="BK13" s="1"/>
      <c r="BL13" s="1"/>
      <c r="BO13" s="1"/>
      <c r="BP13" s="1"/>
      <c r="BQ13">
        <v>18</v>
      </c>
      <c r="BR13">
        <v>17533</v>
      </c>
      <c r="BS13">
        <v>17533</v>
      </c>
    </row>
    <row r="14" spans="1:71" x14ac:dyDescent="0.35">
      <c r="A14" s="1" t="s">
        <v>67</v>
      </c>
      <c r="B14" s="1" t="s">
        <v>68</v>
      </c>
      <c r="C14" s="1" t="s">
        <v>69</v>
      </c>
      <c r="D14">
        <v>1</v>
      </c>
      <c r="E14">
        <v>1</v>
      </c>
      <c r="F14" s="2">
        <v>43420.815891203703</v>
      </c>
      <c r="G14" s="3">
        <v>43009</v>
      </c>
      <c r="H14" s="3">
        <v>43039</v>
      </c>
      <c r="I14" s="1" t="s">
        <v>70</v>
      </c>
      <c r="J14">
        <v>1234</v>
      </c>
      <c r="K14">
        <v>1231234455</v>
      </c>
      <c r="L14" s="1" t="s">
        <v>151</v>
      </c>
      <c r="N14" s="1" t="s">
        <v>71</v>
      </c>
      <c r="O14" s="1" t="s">
        <v>84</v>
      </c>
      <c r="P14" s="1" t="s">
        <v>84</v>
      </c>
      <c r="Q14" s="1" t="s">
        <v>84</v>
      </c>
      <c r="R14" s="1"/>
      <c r="S14" t="s">
        <v>84</v>
      </c>
      <c r="U14" s="1" t="s">
        <v>84</v>
      </c>
      <c r="V14" s="1" t="s">
        <v>84</v>
      </c>
      <c r="W14" s="1" t="s">
        <v>84</v>
      </c>
      <c r="X14" s="1" t="s">
        <v>72</v>
      </c>
      <c r="Y14" s="1" t="s">
        <v>156</v>
      </c>
      <c r="Z14" s="1" t="s">
        <v>141</v>
      </c>
      <c r="AA14" s="1" t="s">
        <v>73</v>
      </c>
      <c r="AB14">
        <v>2</v>
      </c>
      <c r="AC14" s="1" t="s">
        <v>76</v>
      </c>
      <c r="AD14">
        <v>230</v>
      </c>
      <c r="AE14" s="1" t="s">
        <v>141</v>
      </c>
      <c r="AG14" s="1" t="s">
        <v>141</v>
      </c>
      <c r="AH14">
        <v>0</v>
      </c>
      <c r="AI14">
        <v>0</v>
      </c>
      <c r="AJ14">
        <v>0</v>
      </c>
      <c r="AK14">
        <v>11898</v>
      </c>
      <c r="AL14">
        <v>0</v>
      </c>
      <c r="AM14">
        <v>107496</v>
      </c>
      <c r="AN14">
        <v>0</v>
      </c>
      <c r="AO14">
        <v>107496</v>
      </c>
      <c r="AP14" s="1" t="s">
        <v>72</v>
      </c>
      <c r="AQ14">
        <v>1</v>
      </c>
      <c r="AR14" s="1" t="s">
        <v>273</v>
      </c>
      <c r="AS14" t="s">
        <v>192</v>
      </c>
      <c r="AT14" t="s">
        <v>274</v>
      </c>
      <c r="AU14" s="1" t="s">
        <v>191</v>
      </c>
      <c r="AV14" s="3">
        <v>43039</v>
      </c>
      <c r="AW14" s="3">
        <v>43039</v>
      </c>
      <c r="AX14" s="3">
        <v>43039</v>
      </c>
      <c r="AY14" s="1" t="s">
        <v>85</v>
      </c>
      <c r="AZ14" s="1" t="s">
        <v>192</v>
      </c>
      <c r="BA14">
        <v>1430</v>
      </c>
      <c r="BB14">
        <v>8</v>
      </c>
      <c r="BC14">
        <v>17533</v>
      </c>
      <c r="BD14" s="1"/>
      <c r="BF14" s="1"/>
      <c r="BG14" s="1"/>
      <c r="BJ14" s="1"/>
      <c r="BK14" s="1"/>
      <c r="BL14" s="1"/>
      <c r="BO14" s="1"/>
      <c r="BP14" s="1"/>
      <c r="BQ14">
        <v>18</v>
      </c>
      <c r="BR14">
        <v>17533</v>
      </c>
      <c r="BS14">
        <v>17533</v>
      </c>
    </row>
    <row r="15" spans="1:71" x14ac:dyDescent="0.35">
      <c r="A15" s="1" t="s">
        <v>67</v>
      </c>
      <c r="B15" s="1" t="s">
        <v>68</v>
      </c>
      <c r="C15" s="1" t="s">
        <v>69</v>
      </c>
      <c r="D15">
        <v>1</v>
      </c>
      <c r="E15">
        <v>1</v>
      </c>
      <c r="F15" s="2">
        <v>43420.815891203703</v>
      </c>
      <c r="G15" s="3">
        <v>43009</v>
      </c>
      <c r="H15" s="3">
        <v>43039</v>
      </c>
      <c r="I15" s="1" t="s">
        <v>70</v>
      </c>
      <c r="J15">
        <v>1234</v>
      </c>
      <c r="K15">
        <v>1231234455</v>
      </c>
      <c r="L15" s="1" t="s">
        <v>151</v>
      </c>
      <c r="N15" s="1" t="s">
        <v>71</v>
      </c>
      <c r="O15" s="1" t="s">
        <v>84</v>
      </c>
      <c r="P15" s="1" t="s">
        <v>84</v>
      </c>
      <c r="Q15" s="1" t="s">
        <v>84</v>
      </c>
      <c r="R15" s="1"/>
      <c r="S15" t="s">
        <v>84</v>
      </c>
      <c r="U15" s="1" t="s">
        <v>84</v>
      </c>
      <c r="V15" s="1" t="s">
        <v>84</v>
      </c>
      <c r="W15" s="1" t="s">
        <v>84</v>
      </c>
      <c r="X15" s="1" t="s">
        <v>72</v>
      </c>
      <c r="Y15" s="1" t="s">
        <v>126</v>
      </c>
      <c r="Z15" s="1" t="s">
        <v>128</v>
      </c>
      <c r="AA15" s="1" t="s">
        <v>74</v>
      </c>
      <c r="AB15">
        <v>4</v>
      </c>
      <c r="AC15" s="1" t="s">
        <v>77</v>
      </c>
      <c r="AD15">
        <v>401</v>
      </c>
      <c r="AE15" s="1" t="s">
        <v>83</v>
      </c>
      <c r="AF15" t="s">
        <v>129</v>
      </c>
      <c r="AG15" s="1" t="s">
        <v>131</v>
      </c>
      <c r="AH15">
        <v>0</v>
      </c>
      <c r="AI15">
        <v>0</v>
      </c>
      <c r="AJ15">
        <v>1234</v>
      </c>
      <c r="AK15">
        <v>0</v>
      </c>
      <c r="AL15">
        <v>7706</v>
      </c>
      <c r="AM15">
        <v>0</v>
      </c>
      <c r="AN15">
        <v>7706</v>
      </c>
      <c r="AO15">
        <v>0</v>
      </c>
      <c r="AP15" s="1" t="s">
        <v>72</v>
      </c>
      <c r="AQ15">
        <v>1</v>
      </c>
      <c r="AR15" s="1" t="s">
        <v>273</v>
      </c>
      <c r="AS15" t="s">
        <v>192</v>
      </c>
      <c r="AT15" t="s">
        <v>274</v>
      </c>
      <c r="AU15" s="1" t="s">
        <v>191</v>
      </c>
      <c r="AV15" s="3">
        <v>43039</v>
      </c>
      <c r="AW15" s="3">
        <v>43039</v>
      </c>
      <c r="AX15" s="3">
        <v>43039</v>
      </c>
      <c r="AY15" s="1" t="s">
        <v>85</v>
      </c>
      <c r="AZ15" s="1" t="s">
        <v>192</v>
      </c>
      <c r="BA15">
        <v>1430</v>
      </c>
      <c r="BB15">
        <v>8</v>
      </c>
      <c r="BC15">
        <v>17533</v>
      </c>
      <c r="BD15" s="1"/>
      <c r="BF15" s="1"/>
      <c r="BG15" s="1"/>
      <c r="BJ15" s="1"/>
      <c r="BK15" s="1"/>
      <c r="BL15" s="1"/>
      <c r="BO15" s="1"/>
      <c r="BP15" s="1"/>
      <c r="BQ15">
        <v>18</v>
      </c>
      <c r="BR15">
        <v>17533</v>
      </c>
      <c r="BS15">
        <v>17533</v>
      </c>
    </row>
    <row r="16" spans="1:71" x14ac:dyDescent="0.35">
      <c r="A16" s="1" t="s">
        <v>67</v>
      </c>
      <c r="B16" s="1" t="s">
        <v>68</v>
      </c>
      <c r="C16" s="1" t="s">
        <v>69</v>
      </c>
      <c r="D16">
        <v>1</v>
      </c>
      <c r="E16">
        <v>1</v>
      </c>
      <c r="F16" s="2">
        <v>43420.815891203703</v>
      </c>
      <c r="G16" s="3">
        <v>43009</v>
      </c>
      <c r="H16" s="3">
        <v>43039</v>
      </c>
      <c r="I16" s="1" t="s">
        <v>70</v>
      </c>
      <c r="J16">
        <v>1234</v>
      </c>
      <c r="K16">
        <v>1231234455</v>
      </c>
      <c r="L16" s="1" t="s">
        <v>151</v>
      </c>
      <c r="N16" s="1" t="s">
        <v>71</v>
      </c>
      <c r="O16" s="1" t="s">
        <v>84</v>
      </c>
      <c r="P16" s="1" t="s">
        <v>84</v>
      </c>
      <c r="Q16" s="1" t="s">
        <v>84</v>
      </c>
      <c r="R16" s="1"/>
      <c r="S16" t="s">
        <v>84</v>
      </c>
      <c r="U16" s="1" t="s">
        <v>84</v>
      </c>
      <c r="V16" s="1" t="s">
        <v>84</v>
      </c>
      <c r="W16" s="1" t="s">
        <v>84</v>
      </c>
      <c r="X16" s="1" t="s">
        <v>72</v>
      </c>
      <c r="Y16" s="1" t="s">
        <v>157</v>
      </c>
      <c r="Z16" s="1" t="s">
        <v>168</v>
      </c>
      <c r="AA16" s="1" t="s">
        <v>74</v>
      </c>
      <c r="AB16">
        <v>4</v>
      </c>
      <c r="AC16" s="1" t="s">
        <v>77</v>
      </c>
      <c r="AD16">
        <v>401</v>
      </c>
      <c r="AE16" s="1" t="s">
        <v>83</v>
      </c>
      <c r="AF16" t="s">
        <v>144</v>
      </c>
      <c r="AG16" s="1" t="s">
        <v>185</v>
      </c>
      <c r="AH16">
        <v>0</v>
      </c>
      <c r="AI16">
        <v>0</v>
      </c>
      <c r="AJ16">
        <v>209</v>
      </c>
      <c r="AK16">
        <v>0</v>
      </c>
      <c r="AL16">
        <v>1798</v>
      </c>
      <c r="AM16">
        <v>0</v>
      </c>
      <c r="AN16">
        <v>1798</v>
      </c>
      <c r="AO16">
        <v>0</v>
      </c>
      <c r="AP16" s="1" t="s">
        <v>72</v>
      </c>
      <c r="AQ16">
        <v>1</v>
      </c>
      <c r="AR16" s="1" t="s">
        <v>273</v>
      </c>
      <c r="AS16" t="s">
        <v>192</v>
      </c>
      <c r="AT16" t="s">
        <v>274</v>
      </c>
      <c r="AU16" s="1" t="s">
        <v>191</v>
      </c>
      <c r="AV16" s="3">
        <v>43039</v>
      </c>
      <c r="AW16" s="3">
        <v>43039</v>
      </c>
      <c r="AX16" s="3">
        <v>43039</v>
      </c>
      <c r="AY16" s="1" t="s">
        <v>85</v>
      </c>
      <c r="AZ16" s="1" t="s">
        <v>192</v>
      </c>
      <c r="BA16">
        <v>1430</v>
      </c>
      <c r="BB16">
        <v>8</v>
      </c>
      <c r="BC16">
        <v>17533</v>
      </c>
      <c r="BD16" s="1"/>
      <c r="BF16" s="1"/>
      <c r="BG16" s="1"/>
      <c r="BJ16" s="1"/>
      <c r="BK16" s="1"/>
      <c r="BL16" s="1"/>
      <c r="BO16" s="1"/>
      <c r="BP16" s="1"/>
      <c r="BQ16">
        <v>18</v>
      </c>
      <c r="BR16">
        <v>17533</v>
      </c>
      <c r="BS16">
        <v>17533</v>
      </c>
    </row>
    <row r="17" spans="1:71" x14ac:dyDescent="0.35">
      <c r="A17" s="1" t="s">
        <v>67</v>
      </c>
      <c r="B17" s="1" t="s">
        <v>68</v>
      </c>
      <c r="C17" s="1" t="s">
        <v>69</v>
      </c>
      <c r="D17">
        <v>1</v>
      </c>
      <c r="E17">
        <v>1</v>
      </c>
      <c r="F17" s="2">
        <v>43420.815891203703</v>
      </c>
      <c r="G17" s="3">
        <v>43009</v>
      </c>
      <c r="H17" s="3">
        <v>43039</v>
      </c>
      <c r="I17" s="1" t="s">
        <v>70</v>
      </c>
      <c r="J17">
        <v>1234</v>
      </c>
      <c r="K17">
        <v>1231234455</v>
      </c>
      <c r="L17" s="1" t="s">
        <v>151</v>
      </c>
      <c r="N17" s="1" t="s">
        <v>71</v>
      </c>
      <c r="O17" s="1" t="s">
        <v>84</v>
      </c>
      <c r="P17" s="1" t="s">
        <v>84</v>
      </c>
      <c r="Q17" s="1" t="s">
        <v>84</v>
      </c>
      <c r="R17" s="1"/>
      <c r="S17" t="s">
        <v>84</v>
      </c>
      <c r="U17" s="1" t="s">
        <v>84</v>
      </c>
      <c r="V17" s="1" t="s">
        <v>84</v>
      </c>
      <c r="W17" s="1" t="s">
        <v>84</v>
      </c>
      <c r="X17" s="1" t="s">
        <v>72</v>
      </c>
      <c r="Y17" s="1" t="s">
        <v>220</v>
      </c>
      <c r="Z17" s="1" t="s">
        <v>223</v>
      </c>
      <c r="AA17" s="1" t="s">
        <v>74</v>
      </c>
      <c r="AB17">
        <v>4</v>
      </c>
      <c r="AC17" s="1" t="s">
        <v>77</v>
      </c>
      <c r="AD17">
        <v>402</v>
      </c>
      <c r="AE17" s="1" t="s">
        <v>177</v>
      </c>
      <c r="AF17" t="s">
        <v>118</v>
      </c>
      <c r="AG17" s="1" t="s">
        <v>228</v>
      </c>
      <c r="AH17">
        <v>0</v>
      </c>
      <c r="AI17">
        <v>0</v>
      </c>
      <c r="AJ17">
        <v>0</v>
      </c>
      <c r="AK17">
        <v>0</v>
      </c>
      <c r="AL17">
        <v>954</v>
      </c>
      <c r="AM17">
        <v>0</v>
      </c>
      <c r="AN17">
        <v>954</v>
      </c>
      <c r="AO17">
        <v>0</v>
      </c>
      <c r="AP17" s="1" t="s">
        <v>72</v>
      </c>
      <c r="AQ17">
        <v>1</v>
      </c>
      <c r="AR17" s="1" t="s">
        <v>273</v>
      </c>
      <c r="AS17" t="s">
        <v>192</v>
      </c>
      <c r="AT17" t="s">
        <v>274</v>
      </c>
      <c r="AU17" s="1" t="s">
        <v>191</v>
      </c>
      <c r="AV17" s="3">
        <v>43039</v>
      </c>
      <c r="AW17" s="3">
        <v>43039</v>
      </c>
      <c r="AX17" s="3">
        <v>43039</v>
      </c>
      <c r="AY17" s="1" t="s">
        <v>85</v>
      </c>
      <c r="AZ17" s="1" t="s">
        <v>192</v>
      </c>
      <c r="BA17">
        <v>1430</v>
      </c>
      <c r="BB17">
        <v>8</v>
      </c>
      <c r="BC17">
        <v>17533</v>
      </c>
      <c r="BD17" s="1"/>
      <c r="BF17" s="1"/>
      <c r="BG17" s="1"/>
      <c r="BJ17" s="1"/>
      <c r="BK17" s="1"/>
      <c r="BL17" s="1"/>
      <c r="BO17" s="1"/>
      <c r="BP17" s="1"/>
      <c r="BQ17">
        <v>18</v>
      </c>
      <c r="BR17">
        <v>17533</v>
      </c>
      <c r="BS17">
        <v>17533</v>
      </c>
    </row>
    <row r="18" spans="1:71" x14ac:dyDescent="0.35">
      <c r="A18" s="1" t="s">
        <v>67</v>
      </c>
      <c r="B18" s="1" t="s">
        <v>68</v>
      </c>
      <c r="C18" s="1" t="s">
        <v>69</v>
      </c>
      <c r="D18">
        <v>1</v>
      </c>
      <c r="E18">
        <v>1</v>
      </c>
      <c r="F18" s="2">
        <v>43420.815891203703</v>
      </c>
      <c r="G18" s="3">
        <v>43009</v>
      </c>
      <c r="H18" s="3">
        <v>43039</v>
      </c>
      <c r="I18" s="1" t="s">
        <v>70</v>
      </c>
      <c r="J18">
        <v>1234</v>
      </c>
      <c r="K18">
        <v>1231234455</v>
      </c>
      <c r="L18" s="1" t="s">
        <v>151</v>
      </c>
      <c r="N18" s="1" t="s">
        <v>71</v>
      </c>
      <c r="O18" s="1" t="s">
        <v>84</v>
      </c>
      <c r="P18" s="1" t="s">
        <v>84</v>
      </c>
      <c r="Q18" s="1" t="s">
        <v>84</v>
      </c>
      <c r="R18" s="1"/>
      <c r="S18" t="s">
        <v>84</v>
      </c>
      <c r="U18" s="1" t="s">
        <v>84</v>
      </c>
      <c r="V18" s="1" t="s">
        <v>84</v>
      </c>
      <c r="W18" s="1" t="s">
        <v>84</v>
      </c>
      <c r="X18" s="1" t="s">
        <v>72</v>
      </c>
      <c r="Y18" s="1" t="s">
        <v>158</v>
      </c>
      <c r="Z18" s="1" t="s">
        <v>169</v>
      </c>
      <c r="AA18" s="1" t="s">
        <v>74</v>
      </c>
      <c r="AB18">
        <v>4</v>
      </c>
      <c r="AC18" s="1" t="s">
        <v>77</v>
      </c>
      <c r="AD18">
        <v>402</v>
      </c>
      <c r="AE18" s="1" t="s">
        <v>177</v>
      </c>
      <c r="AF18" t="s">
        <v>123</v>
      </c>
      <c r="AG18" s="1" t="s">
        <v>186</v>
      </c>
      <c r="AH18">
        <v>0</v>
      </c>
      <c r="AI18">
        <v>0</v>
      </c>
      <c r="AJ18">
        <v>0</v>
      </c>
      <c r="AK18">
        <v>0</v>
      </c>
      <c r="AL18">
        <v>4600</v>
      </c>
      <c r="AM18">
        <v>0</v>
      </c>
      <c r="AN18">
        <v>4600</v>
      </c>
      <c r="AO18">
        <v>0</v>
      </c>
      <c r="AP18" s="1" t="s">
        <v>72</v>
      </c>
      <c r="AQ18">
        <v>1</v>
      </c>
      <c r="AR18" s="1" t="s">
        <v>273</v>
      </c>
      <c r="AS18" t="s">
        <v>192</v>
      </c>
      <c r="AT18" t="s">
        <v>274</v>
      </c>
      <c r="AU18" s="1" t="s">
        <v>191</v>
      </c>
      <c r="AV18" s="3">
        <v>43039</v>
      </c>
      <c r="AW18" s="3">
        <v>43039</v>
      </c>
      <c r="AX18" s="3">
        <v>43039</v>
      </c>
      <c r="AY18" s="1" t="s">
        <v>85</v>
      </c>
      <c r="AZ18" s="1" t="s">
        <v>192</v>
      </c>
      <c r="BA18">
        <v>1430</v>
      </c>
      <c r="BB18">
        <v>8</v>
      </c>
      <c r="BC18">
        <v>17533</v>
      </c>
      <c r="BD18" s="1"/>
      <c r="BF18" s="1"/>
      <c r="BG18" s="1"/>
      <c r="BJ18" s="1"/>
      <c r="BK18" s="1"/>
      <c r="BL18" s="1"/>
      <c r="BO18" s="1"/>
      <c r="BP18" s="1"/>
      <c r="BQ18">
        <v>18</v>
      </c>
      <c r="BR18">
        <v>17533</v>
      </c>
      <c r="BS18">
        <v>17533</v>
      </c>
    </row>
    <row r="19" spans="1:71" x14ac:dyDescent="0.35">
      <c r="A19" s="1" t="s">
        <v>67</v>
      </c>
      <c r="B19" s="1" t="s">
        <v>68</v>
      </c>
      <c r="C19" s="1" t="s">
        <v>69</v>
      </c>
      <c r="D19">
        <v>1</v>
      </c>
      <c r="E19">
        <v>1</v>
      </c>
      <c r="F19" s="2">
        <v>43420.815891203703</v>
      </c>
      <c r="G19" s="3">
        <v>43009</v>
      </c>
      <c r="H19" s="3">
        <v>43039</v>
      </c>
      <c r="I19" s="1" t="s">
        <v>70</v>
      </c>
      <c r="J19">
        <v>1234</v>
      </c>
      <c r="K19">
        <v>1231234455</v>
      </c>
      <c r="L19" s="1" t="s">
        <v>151</v>
      </c>
      <c r="N19" s="1" t="s">
        <v>71</v>
      </c>
      <c r="O19" s="1" t="s">
        <v>84</v>
      </c>
      <c r="P19" s="1" t="s">
        <v>84</v>
      </c>
      <c r="Q19" s="1" t="s">
        <v>84</v>
      </c>
      <c r="R19" s="1"/>
      <c r="S19" t="s">
        <v>84</v>
      </c>
      <c r="U19" s="1" t="s">
        <v>84</v>
      </c>
      <c r="V19" s="1" t="s">
        <v>84</v>
      </c>
      <c r="W19" s="1" t="s">
        <v>84</v>
      </c>
      <c r="X19" s="1" t="s">
        <v>72</v>
      </c>
      <c r="Y19" s="1" t="s">
        <v>159</v>
      </c>
      <c r="Z19" s="1" t="s">
        <v>170</v>
      </c>
      <c r="AA19" s="1" t="s">
        <v>74</v>
      </c>
      <c r="AB19">
        <v>4</v>
      </c>
      <c r="AC19" s="1" t="s">
        <v>77</v>
      </c>
      <c r="AD19">
        <v>403</v>
      </c>
      <c r="AE19" s="1" t="s">
        <v>82</v>
      </c>
      <c r="AF19" t="s">
        <v>129</v>
      </c>
      <c r="AG19" s="1" t="s">
        <v>133</v>
      </c>
      <c r="AH19">
        <v>0</v>
      </c>
      <c r="AI19">
        <v>0</v>
      </c>
      <c r="AJ19">
        <v>0</v>
      </c>
      <c r="AK19">
        <v>0</v>
      </c>
      <c r="AL19">
        <v>2199.46</v>
      </c>
      <c r="AM19">
        <v>0</v>
      </c>
      <c r="AN19">
        <v>2199.46</v>
      </c>
      <c r="AO19">
        <v>0</v>
      </c>
      <c r="AP19" s="1" t="s">
        <v>72</v>
      </c>
      <c r="AQ19">
        <v>1</v>
      </c>
      <c r="AR19" s="1" t="s">
        <v>273</v>
      </c>
      <c r="AS19" t="s">
        <v>192</v>
      </c>
      <c r="AT19" t="s">
        <v>274</v>
      </c>
      <c r="AU19" s="1" t="s">
        <v>191</v>
      </c>
      <c r="AV19" s="3">
        <v>43039</v>
      </c>
      <c r="AW19" s="3">
        <v>43039</v>
      </c>
      <c r="AX19" s="3">
        <v>43039</v>
      </c>
      <c r="AY19" s="1" t="s">
        <v>85</v>
      </c>
      <c r="AZ19" s="1" t="s">
        <v>192</v>
      </c>
      <c r="BA19">
        <v>1430</v>
      </c>
      <c r="BB19">
        <v>8</v>
      </c>
      <c r="BC19">
        <v>17533</v>
      </c>
      <c r="BD19" s="1"/>
      <c r="BF19" s="1"/>
      <c r="BG19" s="1"/>
      <c r="BJ19" s="1"/>
      <c r="BK19" s="1"/>
      <c r="BL19" s="1"/>
      <c r="BO19" s="1"/>
      <c r="BP19" s="1"/>
      <c r="BQ19">
        <v>18</v>
      </c>
      <c r="BR19">
        <v>17533</v>
      </c>
      <c r="BS19">
        <v>17533</v>
      </c>
    </row>
    <row r="20" spans="1:71" x14ac:dyDescent="0.35">
      <c r="A20" s="1" t="s">
        <v>67</v>
      </c>
      <c r="B20" s="1" t="s">
        <v>68</v>
      </c>
      <c r="C20" s="1" t="s">
        <v>69</v>
      </c>
      <c r="D20">
        <v>1</v>
      </c>
      <c r="E20">
        <v>1</v>
      </c>
      <c r="F20" s="2">
        <v>43420.815891203703</v>
      </c>
      <c r="G20" s="3">
        <v>43009</v>
      </c>
      <c r="H20" s="3">
        <v>43039</v>
      </c>
      <c r="I20" s="1" t="s">
        <v>70</v>
      </c>
      <c r="J20">
        <v>1234</v>
      </c>
      <c r="K20">
        <v>1231234455</v>
      </c>
      <c r="L20" s="1" t="s">
        <v>151</v>
      </c>
      <c r="N20" s="1" t="s">
        <v>71</v>
      </c>
      <c r="O20" s="1" t="s">
        <v>84</v>
      </c>
      <c r="P20" s="1" t="s">
        <v>84</v>
      </c>
      <c r="Q20" s="1" t="s">
        <v>84</v>
      </c>
      <c r="R20" s="1"/>
      <c r="S20" t="s">
        <v>84</v>
      </c>
      <c r="U20" s="1" t="s">
        <v>84</v>
      </c>
      <c r="V20" s="1" t="s">
        <v>84</v>
      </c>
      <c r="W20" s="1" t="s">
        <v>84</v>
      </c>
      <c r="X20" s="1" t="s">
        <v>72</v>
      </c>
      <c r="Y20" s="1" t="s">
        <v>160</v>
      </c>
      <c r="Z20" s="1" t="s">
        <v>171</v>
      </c>
      <c r="AA20" s="1" t="s">
        <v>74</v>
      </c>
      <c r="AB20">
        <v>4</v>
      </c>
      <c r="AC20" s="1" t="s">
        <v>77</v>
      </c>
      <c r="AD20">
        <v>403</v>
      </c>
      <c r="AE20" s="1" t="s">
        <v>82</v>
      </c>
      <c r="AF20" t="s">
        <v>181</v>
      </c>
      <c r="AG20" s="1" t="s">
        <v>187</v>
      </c>
      <c r="AH20">
        <v>0</v>
      </c>
      <c r="AI20">
        <v>0</v>
      </c>
      <c r="AJ20">
        <v>1162.5999999999999</v>
      </c>
      <c r="AK20">
        <v>0</v>
      </c>
      <c r="AL20">
        <v>5813</v>
      </c>
      <c r="AM20">
        <v>0</v>
      </c>
      <c r="AN20">
        <v>5813</v>
      </c>
      <c r="AO20">
        <v>0</v>
      </c>
      <c r="AP20" s="1" t="s">
        <v>72</v>
      </c>
      <c r="AQ20">
        <v>1</v>
      </c>
      <c r="AR20" s="1" t="s">
        <v>273</v>
      </c>
      <c r="AS20" t="s">
        <v>192</v>
      </c>
      <c r="AT20" t="s">
        <v>274</v>
      </c>
      <c r="AU20" s="1" t="s">
        <v>191</v>
      </c>
      <c r="AV20" s="3">
        <v>43039</v>
      </c>
      <c r="AW20" s="3">
        <v>43039</v>
      </c>
      <c r="AX20" s="3">
        <v>43039</v>
      </c>
      <c r="AY20" s="1" t="s">
        <v>85</v>
      </c>
      <c r="AZ20" s="1" t="s">
        <v>192</v>
      </c>
      <c r="BA20">
        <v>1430</v>
      </c>
      <c r="BB20">
        <v>8</v>
      </c>
      <c r="BC20">
        <v>17533</v>
      </c>
      <c r="BD20" s="1"/>
      <c r="BF20" s="1"/>
      <c r="BG20" s="1"/>
      <c r="BJ20" s="1"/>
      <c r="BK20" s="1"/>
      <c r="BL20" s="1"/>
      <c r="BO20" s="1"/>
      <c r="BP20" s="1"/>
      <c r="BQ20">
        <v>18</v>
      </c>
      <c r="BR20">
        <v>17533</v>
      </c>
      <c r="BS20">
        <v>17533</v>
      </c>
    </row>
    <row r="21" spans="1:71" x14ac:dyDescent="0.35">
      <c r="A21" s="1" t="s">
        <v>67</v>
      </c>
      <c r="B21" s="1" t="s">
        <v>68</v>
      </c>
      <c r="C21" s="1" t="s">
        <v>69</v>
      </c>
      <c r="D21">
        <v>1</v>
      </c>
      <c r="E21">
        <v>1</v>
      </c>
      <c r="F21" s="2">
        <v>43420.815891203703</v>
      </c>
      <c r="G21" s="3">
        <v>43009</v>
      </c>
      <c r="H21" s="3">
        <v>43039</v>
      </c>
      <c r="I21" s="1" t="s">
        <v>70</v>
      </c>
      <c r="J21">
        <v>1234</v>
      </c>
      <c r="K21">
        <v>1231234455</v>
      </c>
      <c r="L21" s="1" t="s">
        <v>151</v>
      </c>
      <c r="N21" s="1" t="s">
        <v>71</v>
      </c>
      <c r="O21" s="1" t="s">
        <v>84</v>
      </c>
      <c r="P21" s="1" t="s">
        <v>84</v>
      </c>
      <c r="Q21" s="1" t="s">
        <v>84</v>
      </c>
      <c r="R21" s="1"/>
      <c r="S21" t="s">
        <v>84</v>
      </c>
      <c r="U21" s="1" t="s">
        <v>84</v>
      </c>
      <c r="V21" s="1" t="s">
        <v>84</v>
      </c>
      <c r="W21" s="1" t="s">
        <v>84</v>
      </c>
      <c r="X21" s="1" t="s">
        <v>72</v>
      </c>
      <c r="Y21" s="1" t="s">
        <v>199</v>
      </c>
      <c r="Z21" s="1" t="s">
        <v>202</v>
      </c>
      <c r="AA21" s="1" t="s">
        <v>74</v>
      </c>
      <c r="AB21">
        <v>4</v>
      </c>
      <c r="AC21" s="1" t="s">
        <v>77</v>
      </c>
      <c r="AD21">
        <v>403</v>
      </c>
      <c r="AE21" s="1" t="s">
        <v>82</v>
      </c>
      <c r="AF21" t="s">
        <v>206</v>
      </c>
      <c r="AG21" s="1" t="s">
        <v>208</v>
      </c>
      <c r="AH21">
        <v>0</v>
      </c>
      <c r="AI21">
        <v>0</v>
      </c>
      <c r="AJ21">
        <v>1200</v>
      </c>
      <c r="AK21">
        <v>0</v>
      </c>
      <c r="AL21">
        <v>9600</v>
      </c>
      <c r="AM21">
        <v>0</v>
      </c>
      <c r="AN21">
        <v>9600</v>
      </c>
      <c r="AO21">
        <v>0</v>
      </c>
      <c r="AP21" s="1" t="s">
        <v>72</v>
      </c>
      <c r="AQ21">
        <v>1</v>
      </c>
      <c r="AR21" s="1" t="s">
        <v>273</v>
      </c>
      <c r="AS21" t="s">
        <v>192</v>
      </c>
      <c r="AT21" t="s">
        <v>274</v>
      </c>
      <c r="AU21" s="1" t="s">
        <v>191</v>
      </c>
      <c r="AV21" s="3">
        <v>43039</v>
      </c>
      <c r="AW21" s="3">
        <v>43039</v>
      </c>
      <c r="AX21" s="3">
        <v>43039</v>
      </c>
      <c r="AY21" s="1" t="s">
        <v>85</v>
      </c>
      <c r="AZ21" s="1" t="s">
        <v>192</v>
      </c>
      <c r="BA21">
        <v>1430</v>
      </c>
      <c r="BB21">
        <v>8</v>
      </c>
      <c r="BC21">
        <v>17533</v>
      </c>
      <c r="BD21" s="1"/>
      <c r="BF21" s="1"/>
      <c r="BG21" s="1"/>
      <c r="BJ21" s="1"/>
      <c r="BK21" s="1"/>
      <c r="BL21" s="1"/>
      <c r="BO21" s="1"/>
      <c r="BP21" s="1"/>
      <c r="BQ21">
        <v>18</v>
      </c>
      <c r="BR21">
        <v>17533</v>
      </c>
      <c r="BS21">
        <v>17533</v>
      </c>
    </row>
    <row r="22" spans="1:71" x14ac:dyDescent="0.35">
      <c r="A22" s="1" t="s">
        <v>67</v>
      </c>
      <c r="B22" s="1" t="s">
        <v>68</v>
      </c>
      <c r="C22" s="1" t="s">
        <v>69</v>
      </c>
      <c r="D22">
        <v>1</v>
      </c>
      <c r="E22">
        <v>1</v>
      </c>
      <c r="F22" s="2">
        <v>43420.815891203703</v>
      </c>
      <c r="G22" s="3">
        <v>43009</v>
      </c>
      <c r="H22" s="3">
        <v>43039</v>
      </c>
      <c r="I22" s="1" t="s">
        <v>70</v>
      </c>
      <c r="J22">
        <v>1234</v>
      </c>
      <c r="K22">
        <v>1231234455</v>
      </c>
      <c r="L22" s="1" t="s">
        <v>151</v>
      </c>
      <c r="N22" s="1" t="s">
        <v>71</v>
      </c>
      <c r="O22" s="1" t="s">
        <v>84</v>
      </c>
      <c r="P22" s="1" t="s">
        <v>84</v>
      </c>
      <c r="Q22" s="1" t="s">
        <v>84</v>
      </c>
      <c r="R22" s="1"/>
      <c r="S22" t="s">
        <v>84</v>
      </c>
      <c r="U22" s="1" t="s">
        <v>84</v>
      </c>
      <c r="V22" s="1" t="s">
        <v>84</v>
      </c>
      <c r="W22" s="1" t="s">
        <v>84</v>
      </c>
      <c r="X22" s="1" t="s">
        <v>72</v>
      </c>
      <c r="Y22" s="1" t="s">
        <v>140</v>
      </c>
      <c r="Z22" s="1" t="s">
        <v>172</v>
      </c>
      <c r="AA22" s="1" t="s">
        <v>74</v>
      </c>
      <c r="AB22">
        <v>4</v>
      </c>
      <c r="AC22" s="1" t="s">
        <v>77</v>
      </c>
      <c r="AD22">
        <v>405</v>
      </c>
      <c r="AE22" s="1" t="s">
        <v>142</v>
      </c>
      <c r="AF22">
        <v>1</v>
      </c>
      <c r="AG22" s="1" t="s">
        <v>134</v>
      </c>
      <c r="AH22">
        <v>0</v>
      </c>
      <c r="AI22">
        <v>0</v>
      </c>
      <c r="AJ22">
        <v>10900</v>
      </c>
      <c r="AK22">
        <v>0</v>
      </c>
      <c r="AL22">
        <v>97260</v>
      </c>
      <c r="AM22">
        <v>0</v>
      </c>
      <c r="AN22">
        <v>97260</v>
      </c>
      <c r="AO22">
        <v>0</v>
      </c>
      <c r="AP22" s="1" t="s">
        <v>72</v>
      </c>
      <c r="AQ22">
        <v>1</v>
      </c>
      <c r="AR22" s="1" t="s">
        <v>273</v>
      </c>
      <c r="AS22" t="s">
        <v>192</v>
      </c>
      <c r="AT22" t="s">
        <v>274</v>
      </c>
      <c r="AU22" s="1" t="s">
        <v>191</v>
      </c>
      <c r="AV22" s="3">
        <v>43039</v>
      </c>
      <c r="AW22" s="3">
        <v>43039</v>
      </c>
      <c r="AX22" s="3">
        <v>43039</v>
      </c>
      <c r="AY22" s="1" t="s">
        <v>85</v>
      </c>
      <c r="AZ22" s="1" t="s">
        <v>192</v>
      </c>
      <c r="BA22">
        <v>1430</v>
      </c>
      <c r="BB22">
        <v>8</v>
      </c>
      <c r="BC22">
        <v>17533</v>
      </c>
      <c r="BD22" s="1"/>
      <c r="BF22" s="1"/>
      <c r="BG22" s="1"/>
      <c r="BJ22" s="1"/>
      <c r="BK22" s="1"/>
      <c r="BL22" s="1"/>
      <c r="BO22" s="1"/>
      <c r="BP22" s="1"/>
      <c r="BQ22">
        <v>18</v>
      </c>
      <c r="BR22">
        <v>17533</v>
      </c>
      <c r="BS22">
        <v>17533</v>
      </c>
    </row>
    <row r="23" spans="1:71" x14ac:dyDescent="0.35">
      <c r="A23" s="1" t="s">
        <v>67</v>
      </c>
      <c r="B23" s="1" t="s">
        <v>68</v>
      </c>
      <c r="C23" s="1" t="s">
        <v>69</v>
      </c>
      <c r="D23">
        <v>1</v>
      </c>
      <c r="E23">
        <v>1</v>
      </c>
      <c r="F23" s="2">
        <v>43420.815891203703</v>
      </c>
      <c r="G23" s="3">
        <v>43009</v>
      </c>
      <c r="H23" s="3">
        <v>43039</v>
      </c>
      <c r="I23" s="1" t="s">
        <v>70</v>
      </c>
      <c r="J23">
        <v>1234</v>
      </c>
      <c r="K23">
        <v>1231234455</v>
      </c>
      <c r="L23" s="1" t="s">
        <v>151</v>
      </c>
      <c r="N23" s="1" t="s">
        <v>71</v>
      </c>
      <c r="O23" s="1" t="s">
        <v>84</v>
      </c>
      <c r="P23" s="1" t="s">
        <v>84</v>
      </c>
      <c r="Q23" s="1" t="s">
        <v>84</v>
      </c>
      <c r="R23" s="1"/>
      <c r="S23" t="s">
        <v>84</v>
      </c>
      <c r="U23" s="1" t="s">
        <v>84</v>
      </c>
      <c r="V23" s="1" t="s">
        <v>84</v>
      </c>
      <c r="W23" s="1" t="s">
        <v>84</v>
      </c>
      <c r="X23" s="1" t="s">
        <v>72</v>
      </c>
      <c r="Y23" s="1" t="s">
        <v>161</v>
      </c>
      <c r="Z23" s="1" t="s">
        <v>173</v>
      </c>
      <c r="AA23" s="1" t="s">
        <v>74</v>
      </c>
      <c r="AB23">
        <v>4</v>
      </c>
      <c r="AC23" s="1" t="s">
        <v>77</v>
      </c>
      <c r="AD23">
        <v>405</v>
      </c>
      <c r="AE23" s="1" t="s">
        <v>142</v>
      </c>
      <c r="AF23">
        <v>2</v>
      </c>
      <c r="AG23" s="1" t="s">
        <v>188</v>
      </c>
      <c r="AH23">
        <v>0</v>
      </c>
      <c r="AI23">
        <v>0</v>
      </c>
      <c r="AJ23">
        <v>998</v>
      </c>
      <c r="AK23">
        <v>0</v>
      </c>
      <c r="AL23">
        <v>10236</v>
      </c>
      <c r="AM23">
        <v>0</v>
      </c>
      <c r="AN23">
        <v>10236</v>
      </c>
      <c r="AO23">
        <v>0</v>
      </c>
      <c r="AP23" s="1" t="s">
        <v>72</v>
      </c>
      <c r="AQ23">
        <v>1</v>
      </c>
      <c r="AR23" s="1" t="s">
        <v>273</v>
      </c>
      <c r="AS23" t="s">
        <v>192</v>
      </c>
      <c r="AT23" t="s">
        <v>274</v>
      </c>
      <c r="AU23" s="1" t="s">
        <v>191</v>
      </c>
      <c r="AV23" s="3">
        <v>43039</v>
      </c>
      <c r="AW23" s="3">
        <v>43039</v>
      </c>
      <c r="AX23" s="3">
        <v>43039</v>
      </c>
      <c r="AY23" s="1" t="s">
        <v>85</v>
      </c>
      <c r="AZ23" s="1" t="s">
        <v>192</v>
      </c>
      <c r="BA23">
        <v>1430</v>
      </c>
      <c r="BB23">
        <v>8</v>
      </c>
      <c r="BC23">
        <v>17533</v>
      </c>
      <c r="BD23" s="1"/>
      <c r="BF23" s="1"/>
      <c r="BG23" s="1"/>
      <c r="BJ23" s="1"/>
      <c r="BK23" s="1"/>
      <c r="BL23" s="1"/>
      <c r="BO23" s="1"/>
      <c r="BP23" s="1"/>
      <c r="BQ23">
        <v>18</v>
      </c>
      <c r="BR23">
        <v>17533</v>
      </c>
      <c r="BS23">
        <v>17533</v>
      </c>
    </row>
    <row r="24" spans="1:71" x14ac:dyDescent="0.35">
      <c r="A24" s="1" t="s">
        <v>67</v>
      </c>
      <c r="B24" s="1" t="s">
        <v>68</v>
      </c>
      <c r="C24" s="1" t="s">
        <v>69</v>
      </c>
      <c r="D24">
        <v>1</v>
      </c>
      <c r="E24">
        <v>1</v>
      </c>
      <c r="F24" s="2">
        <v>43420.815891203703</v>
      </c>
      <c r="G24" s="3">
        <v>43009</v>
      </c>
      <c r="H24" s="3">
        <v>43039</v>
      </c>
      <c r="I24" s="1" t="s">
        <v>70</v>
      </c>
      <c r="J24">
        <v>1234</v>
      </c>
      <c r="K24">
        <v>1231234455</v>
      </c>
      <c r="L24" s="1" t="s">
        <v>151</v>
      </c>
      <c r="N24" s="1" t="s">
        <v>71</v>
      </c>
      <c r="O24" s="1" t="s">
        <v>84</v>
      </c>
      <c r="P24" s="1" t="s">
        <v>84</v>
      </c>
      <c r="Q24" s="1" t="s">
        <v>84</v>
      </c>
      <c r="R24" s="1"/>
      <c r="S24" t="s">
        <v>84</v>
      </c>
      <c r="U24" s="1" t="s">
        <v>84</v>
      </c>
      <c r="V24" s="1" t="s">
        <v>84</v>
      </c>
      <c r="W24" s="1" t="s">
        <v>84</v>
      </c>
      <c r="X24" s="1" t="s">
        <v>72</v>
      </c>
      <c r="Y24" s="1" t="s">
        <v>162</v>
      </c>
      <c r="Z24" s="1" t="s">
        <v>174</v>
      </c>
      <c r="AA24" s="1" t="s">
        <v>74</v>
      </c>
      <c r="AB24">
        <v>4</v>
      </c>
      <c r="AC24" s="1" t="s">
        <v>77</v>
      </c>
      <c r="AD24">
        <v>406</v>
      </c>
      <c r="AE24" s="1" t="s">
        <v>143</v>
      </c>
      <c r="AF24" t="s">
        <v>129</v>
      </c>
      <c r="AG24" s="1" t="s">
        <v>189</v>
      </c>
      <c r="AH24">
        <v>0</v>
      </c>
      <c r="AI24">
        <v>0</v>
      </c>
      <c r="AJ24">
        <v>1170</v>
      </c>
      <c r="AK24">
        <v>0</v>
      </c>
      <c r="AL24">
        <v>10360</v>
      </c>
      <c r="AM24">
        <v>0</v>
      </c>
      <c r="AN24">
        <v>10360</v>
      </c>
      <c r="AO24">
        <v>0</v>
      </c>
      <c r="AP24" s="1" t="s">
        <v>72</v>
      </c>
      <c r="AQ24">
        <v>1</v>
      </c>
      <c r="AR24" s="1" t="s">
        <v>273</v>
      </c>
      <c r="AS24" t="s">
        <v>192</v>
      </c>
      <c r="AT24" t="s">
        <v>274</v>
      </c>
      <c r="AU24" s="1" t="s">
        <v>191</v>
      </c>
      <c r="AV24" s="3">
        <v>43039</v>
      </c>
      <c r="AW24" s="3">
        <v>43039</v>
      </c>
      <c r="AX24" s="3">
        <v>43039</v>
      </c>
      <c r="AY24" s="1" t="s">
        <v>85</v>
      </c>
      <c r="AZ24" s="1" t="s">
        <v>192</v>
      </c>
      <c r="BA24">
        <v>1430</v>
      </c>
      <c r="BB24">
        <v>8</v>
      </c>
      <c r="BC24">
        <v>17533</v>
      </c>
      <c r="BD24" s="1"/>
      <c r="BF24" s="1"/>
      <c r="BG24" s="1"/>
      <c r="BJ24" s="1"/>
      <c r="BK24" s="1"/>
      <c r="BL24" s="1"/>
      <c r="BO24" s="1"/>
      <c r="BP24" s="1"/>
      <c r="BQ24">
        <v>18</v>
      </c>
      <c r="BR24">
        <v>17533</v>
      </c>
      <c r="BS24">
        <v>17533</v>
      </c>
    </row>
    <row r="25" spans="1:71" x14ac:dyDescent="0.35">
      <c r="A25" s="1" t="s">
        <v>67</v>
      </c>
      <c r="B25" s="1" t="s">
        <v>68</v>
      </c>
      <c r="C25" s="1" t="s">
        <v>69</v>
      </c>
      <c r="D25">
        <v>1</v>
      </c>
      <c r="E25">
        <v>1</v>
      </c>
      <c r="F25" s="2">
        <v>43420.815891203703</v>
      </c>
      <c r="G25" s="3">
        <v>43009</v>
      </c>
      <c r="H25" s="3">
        <v>43039</v>
      </c>
      <c r="I25" s="1" t="s">
        <v>70</v>
      </c>
      <c r="J25">
        <v>1234</v>
      </c>
      <c r="K25">
        <v>1231234455</v>
      </c>
      <c r="L25" s="1" t="s">
        <v>151</v>
      </c>
      <c r="N25" s="1" t="s">
        <v>71</v>
      </c>
      <c r="O25" s="1" t="s">
        <v>84</v>
      </c>
      <c r="P25" s="1" t="s">
        <v>84</v>
      </c>
      <c r="Q25" s="1" t="s">
        <v>84</v>
      </c>
      <c r="R25" s="1"/>
      <c r="S25" t="s">
        <v>84</v>
      </c>
      <c r="U25" s="1" t="s">
        <v>84</v>
      </c>
      <c r="V25" s="1" t="s">
        <v>84</v>
      </c>
      <c r="W25" s="1" t="s">
        <v>84</v>
      </c>
      <c r="X25" s="1" t="s">
        <v>72</v>
      </c>
      <c r="Y25" s="1" t="s">
        <v>163</v>
      </c>
      <c r="Z25" s="1" t="s">
        <v>175</v>
      </c>
      <c r="AA25" s="1" t="s">
        <v>74</v>
      </c>
      <c r="AB25">
        <v>4</v>
      </c>
      <c r="AC25" s="1" t="s">
        <v>77</v>
      </c>
      <c r="AD25">
        <v>406</v>
      </c>
      <c r="AE25" s="1" t="s">
        <v>143</v>
      </c>
      <c r="AF25" t="s">
        <v>124</v>
      </c>
      <c r="AG25" s="1" t="s">
        <v>189</v>
      </c>
      <c r="AH25">
        <v>0</v>
      </c>
      <c r="AI25">
        <v>0</v>
      </c>
      <c r="AJ25">
        <v>116</v>
      </c>
      <c r="AK25">
        <v>0</v>
      </c>
      <c r="AL25">
        <v>1052</v>
      </c>
      <c r="AM25">
        <v>0</v>
      </c>
      <c r="AN25">
        <v>1052</v>
      </c>
      <c r="AO25">
        <v>0</v>
      </c>
      <c r="AP25" s="1" t="s">
        <v>72</v>
      </c>
      <c r="AQ25">
        <v>1</v>
      </c>
      <c r="AR25" s="1" t="s">
        <v>273</v>
      </c>
      <c r="AS25" t="s">
        <v>192</v>
      </c>
      <c r="AT25" t="s">
        <v>274</v>
      </c>
      <c r="AU25" s="1" t="s">
        <v>191</v>
      </c>
      <c r="AV25" s="3">
        <v>43039</v>
      </c>
      <c r="AW25" s="3">
        <v>43039</v>
      </c>
      <c r="AX25" s="3">
        <v>43039</v>
      </c>
      <c r="AY25" s="1" t="s">
        <v>85</v>
      </c>
      <c r="AZ25" s="1" t="s">
        <v>192</v>
      </c>
      <c r="BA25">
        <v>1430</v>
      </c>
      <c r="BB25">
        <v>8</v>
      </c>
      <c r="BC25">
        <v>17533</v>
      </c>
      <c r="BD25" s="1"/>
      <c r="BF25" s="1"/>
      <c r="BG25" s="1"/>
      <c r="BJ25" s="1"/>
      <c r="BK25" s="1"/>
      <c r="BL25" s="1"/>
      <c r="BO25" s="1"/>
      <c r="BP25" s="1"/>
      <c r="BQ25">
        <v>18</v>
      </c>
      <c r="BR25">
        <v>17533</v>
      </c>
      <c r="BS25">
        <v>17533</v>
      </c>
    </row>
    <row r="26" spans="1:71" x14ac:dyDescent="0.35">
      <c r="A26" s="1" t="s">
        <v>67</v>
      </c>
      <c r="B26" s="1" t="s">
        <v>68</v>
      </c>
      <c r="C26" s="1" t="s">
        <v>69</v>
      </c>
      <c r="D26">
        <v>1</v>
      </c>
      <c r="E26">
        <v>1</v>
      </c>
      <c r="F26" s="2">
        <v>43420.815891203703</v>
      </c>
      <c r="G26" s="3">
        <v>43009</v>
      </c>
      <c r="H26" s="3">
        <v>43039</v>
      </c>
      <c r="I26" s="1" t="s">
        <v>70</v>
      </c>
      <c r="J26">
        <v>1234</v>
      </c>
      <c r="K26">
        <v>1231234455</v>
      </c>
      <c r="L26" s="1" t="s">
        <v>151</v>
      </c>
      <c r="N26" s="1" t="s">
        <v>71</v>
      </c>
      <c r="O26" s="1" t="s">
        <v>84</v>
      </c>
      <c r="P26" s="1" t="s">
        <v>84</v>
      </c>
      <c r="Q26" s="1" t="s">
        <v>84</v>
      </c>
      <c r="R26" s="1"/>
      <c r="S26" t="s">
        <v>84</v>
      </c>
      <c r="U26" s="1" t="s">
        <v>84</v>
      </c>
      <c r="V26" s="1" t="s">
        <v>84</v>
      </c>
      <c r="W26" s="1" t="s">
        <v>84</v>
      </c>
      <c r="X26" s="1" t="s">
        <v>72</v>
      </c>
      <c r="Y26" s="1" t="s">
        <v>132</v>
      </c>
      <c r="Z26" s="1" t="s">
        <v>203</v>
      </c>
      <c r="AA26" s="1" t="s">
        <v>74</v>
      </c>
      <c r="AB26">
        <v>7</v>
      </c>
      <c r="AC26" s="1" t="s">
        <v>78</v>
      </c>
      <c r="AD26">
        <v>702</v>
      </c>
      <c r="AE26" s="1" t="s">
        <v>122</v>
      </c>
      <c r="AF26">
        <v>2</v>
      </c>
      <c r="AG26" s="1" t="s">
        <v>121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179300</v>
      </c>
      <c r="AN26">
        <v>0</v>
      </c>
      <c r="AO26">
        <v>179300</v>
      </c>
      <c r="AP26" s="1" t="s">
        <v>72</v>
      </c>
      <c r="AQ26">
        <v>1</v>
      </c>
      <c r="AR26" s="1" t="s">
        <v>273</v>
      </c>
      <c r="AS26" t="s">
        <v>192</v>
      </c>
      <c r="AT26" t="s">
        <v>274</v>
      </c>
      <c r="AU26" s="1" t="s">
        <v>191</v>
      </c>
      <c r="AV26" s="3">
        <v>43039</v>
      </c>
      <c r="AW26" s="3">
        <v>43039</v>
      </c>
      <c r="AX26" s="3">
        <v>43039</v>
      </c>
      <c r="AY26" s="1" t="s">
        <v>85</v>
      </c>
      <c r="AZ26" s="1" t="s">
        <v>192</v>
      </c>
      <c r="BA26">
        <v>1430</v>
      </c>
      <c r="BB26">
        <v>8</v>
      </c>
      <c r="BC26">
        <v>17533</v>
      </c>
      <c r="BD26" s="1"/>
      <c r="BF26" s="1"/>
      <c r="BG26" s="1"/>
      <c r="BJ26" s="1"/>
      <c r="BK26" s="1"/>
      <c r="BL26" s="1"/>
      <c r="BO26" s="1"/>
      <c r="BP26" s="1"/>
      <c r="BQ26">
        <v>18</v>
      </c>
      <c r="BR26">
        <v>17533</v>
      </c>
      <c r="BS26">
        <v>17533</v>
      </c>
    </row>
    <row r="27" spans="1:71" x14ac:dyDescent="0.35">
      <c r="A27" s="1" t="s">
        <v>67</v>
      </c>
      <c r="B27" s="1" t="s">
        <v>68</v>
      </c>
      <c r="C27" s="1" t="s">
        <v>69</v>
      </c>
      <c r="D27">
        <v>1</v>
      </c>
      <c r="E27">
        <v>1</v>
      </c>
      <c r="F27" s="2">
        <v>43420.815891203703</v>
      </c>
      <c r="G27" s="3">
        <v>43009</v>
      </c>
      <c r="H27" s="3">
        <v>43039</v>
      </c>
      <c r="I27" s="1" t="s">
        <v>70</v>
      </c>
      <c r="J27">
        <v>1234</v>
      </c>
      <c r="K27">
        <v>1231234455</v>
      </c>
      <c r="L27" s="1" t="s">
        <v>151</v>
      </c>
      <c r="N27" s="1" t="s">
        <v>71</v>
      </c>
      <c r="O27" s="1" t="s">
        <v>84</v>
      </c>
      <c r="P27" s="1" t="s">
        <v>84</v>
      </c>
      <c r="Q27" s="1" t="s">
        <v>84</v>
      </c>
      <c r="R27" s="1"/>
      <c r="S27" t="s">
        <v>84</v>
      </c>
      <c r="U27" s="1" t="s">
        <v>84</v>
      </c>
      <c r="V27" s="1" t="s">
        <v>84</v>
      </c>
      <c r="W27" s="1" t="s">
        <v>84</v>
      </c>
      <c r="X27" s="1" t="s">
        <v>72</v>
      </c>
      <c r="Y27" s="1" t="s">
        <v>112</v>
      </c>
      <c r="Z27" s="1" t="s">
        <v>115</v>
      </c>
      <c r="AA27" s="1" t="s">
        <v>74</v>
      </c>
      <c r="AB27">
        <v>7</v>
      </c>
      <c r="AC27" s="1" t="s">
        <v>78</v>
      </c>
      <c r="AD27">
        <v>731</v>
      </c>
      <c r="AE27" s="1" t="s">
        <v>117</v>
      </c>
      <c r="AF27">
        <v>2</v>
      </c>
      <c r="AG27" s="1" t="s">
        <v>121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48170</v>
      </c>
      <c r="AN27">
        <v>0</v>
      </c>
      <c r="AO27">
        <v>48170</v>
      </c>
      <c r="AP27" s="1" t="s">
        <v>72</v>
      </c>
      <c r="AQ27">
        <v>1</v>
      </c>
      <c r="AR27" s="1" t="s">
        <v>273</v>
      </c>
      <c r="AS27" t="s">
        <v>192</v>
      </c>
      <c r="AT27" t="s">
        <v>274</v>
      </c>
      <c r="AU27" s="1" t="s">
        <v>191</v>
      </c>
      <c r="AV27" s="3">
        <v>43039</v>
      </c>
      <c r="AW27" s="3">
        <v>43039</v>
      </c>
      <c r="AX27" s="3">
        <v>43039</v>
      </c>
      <c r="AY27" s="1" t="s">
        <v>85</v>
      </c>
      <c r="AZ27" s="1" t="s">
        <v>192</v>
      </c>
      <c r="BA27">
        <v>1430</v>
      </c>
      <c r="BB27">
        <v>8</v>
      </c>
      <c r="BC27">
        <v>17533</v>
      </c>
      <c r="BD27" s="1"/>
      <c r="BF27" s="1"/>
      <c r="BG27" s="1"/>
      <c r="BJ27" s="1"/>
      <c r="BK27" s="1"/>
      <c r="BL27" s="1"/>
      <c r="BO27" s="1"/>
      <c r="BP27" s="1"/>
      <c r="BQ27">
        <v>18</v>
      </c>
      <c r="BR27">
        <v>17533</v>
      </c>
      <c r="BS27">
        <v>17533</v>
      </c>
    </row>
    <row r="28" spans="1:71" x14ac:dyDescent="0.35">
      <c r="A28" s="1" t="s">
        <v>67</v>
      </c>
      <c r="B28" s="1" t="s">
        <v>68</v>
      </c>
      <c r="C28" s="1" t="s">
        <v>69</v>
      </c>
      <c r="D28">
        <v>1</v>
      </c>
      <c r="E28">
        <v>1</v>
      </c>
      <c r="F28" s="2">
        <v>43420.815891203703</v>
      </c>
      <c r="G28" s="3">
        <v>43009</v>
      </c>
      <c r="H28" s="3">
        <v>43039</v>
      </c>
      <c r="I28" s="1" t="s">
        <v>70</v>
      </c>
      <c r="J28">
        <v>1234</v>
      </c>
      <c r="K28">
        <v>1231234455</v>
      </c>
      <c r="L28" s="1" t="s">
        <v>151</v>
      </c>
      <c r="N28" s="1" t="s">
        <v>71</v>
      </c>
      <c r="O28" s="1" t="s">
        <v>84</v>
      </c>
      <c r="P28" s="1" t="s">
        <v>84</v>
      </c>
      <c r="Q28" s="1" t="s">
        <v>84</v>
      </c>
      <c r="R28" s="1"/>
      <c r="S28" t="s">
        <v>84</v>
      </c>
      <c r="U28" s="1" t="s">
        <v>84</v>
      </c>
      <c r="V28" s="1" t="s">
        <v>84</v>
      </c>
      <c r="W28" s="1" t="s">
        <v>84</v>
      </c>
      <c r="X28" s="1"/>
      <c r="Y28" s="1"/>
      <c r="Z28" s="1"/>
      <c r="AA28" s="1"/>
      <c r="AC28" s="1"/>
      <c r="AE28" s="1"/>
      <c r="AG28" s="1"/>
      <c r="AP28" s="1" t="s">
        <v>72</v>
      </c>
      <c r="AQ28">
        <v>1</v>
      </c>
      <c r="AR28" s="1" t="s">
        <v>273</v>
      </c>
      <c r="AS28" t="s">
        <v>192</v>
      </c>
      <c r="AT28" t="s">
        <v>274</v>
      </c>
      <c r="AU28" s="1" t="s">
        <v>191</v>
      </c>
      <c r="AV28" s="3">
        <v>43039</v>
      </c>
      <c r="AW28" s="3">
        <v>43039</v>
      </c>
      <c r="AX28" s="3">
        <v>43039</v>
      </c>
      <c r="AY28" s="1" t="s">
        <v>85</v>
      </c>
      <c r="AZ28" s="1" t="s">
        <v>192</v>
      </c>
      <c r="BA28">
        <v>1430</v>
      </c>
      <c r="BB28">
        <v>8</v>
      </c>
      <c r="BC28">
        <v>17533</v>
      </c>
      <c r="BD28" s="1" t="s">
        <v>72</v>
      </c>
      <c r="BE28">
        <v>1</v>
      </c>
      <c r="BF28" s="1" t="s">
        <v>273</v>
      </c>
      <c r="BG28" s="1" t="s">
        <v>160</v>
      </c>
      <c r="BH28">
        <v>1162.5999999999999</v>
      </c>
      <c r="BJ28" s="1"/>
      <c r="BK28" s="1" t="s">
        <v>192</v>
      </c>
      <c r="BL28" s="1" t="s">
        <v>86</v>
      </c>
      <c r="BM28">
        <v>0</v>
      </c>
      <c r="BO28" s="1"/>
      <c r="BP28" s="1"/>
      <c r="BQ28">
        <v>18</v>
      </c>
      <c r="BR28">
        <v>17533</v>
      </c>
      <c r="BS28">
        <v>17533</v>
      </c>
    </row>
    <row r="29" spans="1:71" x14ac:dyDescent="0.35">
      <c r="A29" s="1" t="s">
        <v>67</v>
      </c>
      <c r="B29" s="1" t="s">
        <v>68</v>
      </c>
      <c r="C29" s="1" t="s">
        <v>69</v>
      </c>
      <c r="D29">
        <v>1</v>
      </c>
      <c r="E29">
        <v>1</v>
      </c>
      <c r="F29" s="2">
        <v>43420.815891203703</v>
      </c>
      <c r="G29" s="3">
        <v>43009</v>
      </c>
      <c r="H29" s="3">
        <v>43039</v>
      </c>
      <c r="I29" s="1" t="s">
        <v>70</v>
      </c>
      <c r="J29">
        <v>1234</v>
      </c>
      <c r="K29">
        <v>1231234455</v>
      </c>
      <c r="L29" s="1" t="s">
        <v>151</v>
      </c>
      <c r="N29" s="1" t="s">
        <v>71</v>
      </c>
      <c r="O29" s="1" t="s">
        <v>84</v>
      </c>
      <c r="P29" s="1" t="s">
        <v>84</v>
      </c>
      <c r="Q29" s="1" t="s">
        <v>84</v>
      </c>
      <c r="R29" s="1"/>
      <c r="S29" t="s">
        <v>84</v>
      </c>
      <c r="U29" s="1" t="s">
        <v>84</v>
      </c>
      <c r="V29" s="1" t="s">
        <v>84</v>
      </c>
      <c r="W29" s="1" t="s">
        <v>84</v>
      </c>
      <c r="X29" s="1"/>
      <c r="Y29" s="1"/>
      <c r="Z29" s="1"/>
      <c r="AA29" s="1"/>
      <c r="AC29" s="1"/>
      <c r="AE29" s="1"/>
      <c r="AG29" s="1"/>
      <c r="AP29" s="1" t="s">
        <v>72</v>
      </c>
      <c r="AQ29">
        <v>1</v>
      </c>
      <c r="AR29" s="1" t="s">
        <v>273</v>
      </c>
      <c r="AS29" t="s">
        <v>192</v>
      </c>
      <c r="AT29" t="s">
        <v>274</v>
      </c>
      <c r="AU29" s="1" t="s">
        <v>191</v>
      </c>
      <c r="AV29" s="3">
        <v>43039</v>
      </c>
      <c r="AW29" s="3">
        <v>43039</v>
      </c>
      <c r="AX29" s="3">
        <v>43039</v>
      </c>
      <c r="AY29" s="1" t="s">
        <v>85</v>
      </c>
      <c r="AZ29" s="1" t="s">
        <v>192</v>
      </c>
      <c r="BA29">
        <v>1430</v>
      </c>
      <c r="BB29">
        <v>8</v>
      </c>
      <c r="BC29">
        <v>17533</v>
      </c>
      <c r="BD29" s="1" t="s">
        <v>72</v>
      </c>
      <c r="BE29">
        <v>2</v>
      </c>
      <c r="BF29" s="1" t="s">
        <v>273</v>
      </c>
      <c r="BG29" s="1" t="s">
        <v>86</v>
      </c>
      <c r="BH29">
        <v>0</v>
      </c>
      <c r="BJ29" s="1"/>
      <c r="BK29" s="1"/>
      <c r="BL29" s="1" t="s">
        <v>154</v>
      </c>
      <c r="BM29">
        <v>1430</v>
      </c>
      <c r="BO29" s="1"/>
      <c r="BP29" s="1" t="s">
        <v>192</v>
      </c>
      <c r="BQ29">
        <v>18</v>
      </c>
      <c r="BR29">
        <v>17533</v>
      </c>
      <c r="BS29">
        <v>17533</v>
      </c>
    </row>
    <row r="30" spans="1:71" x14ac:dyDescent="0.35">
      <c r="A30" s="1" t="s">
        <v>67</v>
      </c>
      <c r="B30" s="1" t="s">
        <v>68</v>
      </c>
      <c r="C30" s="1" t="s">
        <v>69</v>
      </c>
      <c r="D30">
        <v>1</v>
      </c>
      <c r="E30">
        <v>1</v>
      </c>
      <c r="F30" s="2">
        <v>43420.815891203703</v>
      </c>
      <c r="G30" s="3">
        <v>43009</v>
      </c>
      <c r="H30" s="3">
        <v>43039</v>
      </c>
      <c r="I30" s="1" t="s">
        <v>70</v>
      </c>
      <c r="J30">
        <v>1234</v>
      </c>
      <c r="K30">
        <v>1231234455</v>
      </c>
      <c r="L30" s="1" t="s">
        <v>151</v>
      </c>
      <c r="N30" s="1" t="s">
        <v>71</v>
      </c>
      <c r="O30" s="1" t="s">
        <v>84</v>
      </c>
      <c r="P30" s="1" t="s">
        <v>84</v>
      </c>
      <c r="Q30" s="1" t="s">
        <v>84</v>
      </c>
      <c r="R30" s="1"/>
      <c r="S30" t="s">
        <v>84</v>
      </c>
      <c r="U30" s="1" t="s">
        <v>84</v>
      </c>
      <c r="V30" s="1" t="s">
        <v>84</v>
      </c>
      <c r="W30" s="1" t="s">
        <v>84</v>
      </c>
      <c r="X30" s="1"/>
      <c r="Y30" s="1"/>
      <c r="Z30" s="1"/>
      <c r="AA30" s="1"/>
      <c r="AC30" s="1"/>
      <c r="AE30" s="1"/>
      <c r="AG30" s="1"/>
      <c r="AP30" s="1" t="s">
        <v>72</v>
      </c>
      <c r="AQ30">
        <v>1</v>
      </c>
      <c r="AR30" s="1" t="s">
        <v>273</v>
      </c>
      <c r="AS30" t="s">
        <v>192</v>
      </c>
      <c r="AT30" t="s">
        <v>274</v>
      </c>
      <c r="AU30" s="1" t="s">
        <v>191</v>
      </c>
      <c r="AV30" s="3">
        <v>43039</v>
      </c>
      <c r="AW30" s="3">
        <v>43039</v>
      </c>
      <c r="AX30" s="3">
        <v>43039</v>
      </c>
      <c r="AY30" s="1" t="s">
        <v>85</v>
      </c>
      <c r="AZ30" s="1" t="s">
        <v>192</v>
      </c>
      <c r="BA30">
        <v>1430</v>
      </c>
      <c r="BB30">
        <v>8</v>
      </c>
      <c r="BC30">
        <v>17533</v>
      </c>
      <c r="BD30" s="1" t="s">
        <v>72</v>
      </c>
      <c r="BE30">
        <v>3</v>
      </c>
      <c r="BF30" s="1" t="s">
        <v>273</v>
      </c>
      <c r="BG30" s="1" t="s">
        <v>111</v>
      </c>
      <c r="BH30">
        <v>267.39999999999998</v>
      </c>
      <c r="BJ30" s="1"/>
      <c r="BK30" s="1" t="s">
        <v>192</v>
      </c>
      <c r="BL30" s="1" t="s">
        <v>86</v>
      </c>
      <c r="BM30">
        <v>0</v>
      </c>
      <c r="BO30" s="1"/>
      <c r="BP30" s="1"/>
      <c r="BQ30">
        <v>18</v>
      </c>
      <c r="BR30">
        <v>17533</v>
      </c>
      <c r="BS30">
        <v>17533</v>
      </c>
    </row>
    <row r="31" spans="1:71" x14ac:dyDescent="0.35">
      <c r="A31" s="1" t="s">
        <v>67</v>
      </c>
      <c r="B31" s="1" t="s">
        <v>68</v>
      </c>
      <c r="C31" s="1" t="s">
        <v>69</v>
      </c>
      <c r="D31">
        <v>1</v>
      </c>
      <c r="E31">
        <v>1</v>
      </c>
      <c r="F31" s="2">
        <v>43420.815891203703</v>
      </c>
      <c r="G31" s="3">
        <v>43009</v>
      </c>
      <c r="H31" s="3">
        <v>43039</v>
      </c>
      <c r="I31" s="1" t="s">
        <v>70</v>
      </c>
      <c r="J31">
        <v>1234</v>
      </c>
      <c r="K31">
        <v>1231234455</v>
      </c>
      <c r="L31" s="1" t="s">
        <v>151</v>
      </c>
      <c r="N31" s="1" t="s">
        <v>71</v>
      </c>
      <c r="O31" s="1" t="s">
        <v>84</v>
      </c>
      <c r="P31" s="1" t="s">
        <v>84</v>
      </c>
      <c r="Q31" s="1" t="s">
        <v>84</v>
      </c>
      <c r="R31" s="1"/>
      <c r="S31" t="s">
        <v>84</v>
      </c>
      <c r="U31" s="1" t="s">
        <v>84</v>
      </c>
      <c r="V31" s="1" t="s">
        <v>84</v>
      </c>
      <c r="W31" s="1" t="s">
        <v>84</v>
      </c>
      <c r="X31" s="1"/>
      <c r="Y31" s="1"/>
      <c r="Z31" s="1"/>
      <c r="AA31" s="1"/>
      <c r="AC31" s="1"/>
      <c r="AE31" s="1"/>
      <c r="AG31" s="1"/>
      <c r="AP31" s="1" t="s">
        <v>72</v>
      </c>
      <c r="AQ31">
        <v>1</v>
      </c>
      <c r="AR31" s="1" t="s">
        <v>273</v>
      </c>
      <c r="AS31" t="s">
        <v>192</v>
      </c>
      <c r="AT31" t="s">
        <v>274</v>
      </c>
      <c r="AU31" s="1" t="s">
        <v>191</v>
      </c>
      <c r="AV31" s="3">
        <v>43039</v>
      </c>
      <c r="AW31" s="3">
        <v>43039</v>
      </c>
      <c r="AX31" s="3">
        <v>43039</v>
      </c>
      <c r="AY31" s="1" t="s">
        <v>85</v>
      </c>
      <c r="AZ31" s="1" t="s">
        <v>192</v>
      </c>
      <c r="BA31">
        <v>1430</v>
      </c>
      <c r="BB31">
        <v>8</v>
      </c>
      <c r="BC31">
        <v>17533</v>
      </c>
      <c r="BD31" s="1" t="s">
        <v>72</v>
      </c>
      <c r="BE31">
        <v>4</v>
      </c>
      <c r="BF31" s="1" t="s">
        <v>275</v>
      </c>
      <c r="BG31" s="1" t="s">
        <v>140</v>
      </c>
      <c r="BH31">
        <v>10900</v>
      </c>
      <c r="BJ31" s="1"/>
      <c r="BK31" s="1" t="s">
        <v>193</v>
      </c>
      <c r="BL31" s="1" t="s">
        <v>86</v>
      </c>
      <c r="BM31">
        <v>0</v>
      </c>
      <c r="BO31" s="1"/>
      <c r="BP31" s="1"/>
      <c r="BQ31">
        <v>18</v>
      </c>
      <c r="BR31">
        <v>17533</v>
      </c>
      <c r="BS31">
        <v>17533</v>
      </c>
    </row>
    <row r="32" spans="1:71" x14ac:dyDescent="0.35">
      <c r="A32" s="1" t="s">
        <v>67</v>
      </c>
      <c r="B32" s="1" t="s">
        <v>68</v>
      </c>
      <c r="C32" s="1" t="s">
        <v>69</v>
      </c>
      <c r="D32">
        <v>1</v>
      </c>
      <c r="E32">
        <v>1</v>
      </c>
      <c r="F32" s="2">
        <v>43420.815891203703</v>
      </c>
      <c r="G32" s="3">
        <v>43009</v>
      </c>
      <c r="H32" s="3">
        <v>43039</v>
      </c>
      <c r="I32" s="1" t="s">
        <v>70</v>
      </c>
      <c r="J32">
        <v>1234</v>
      </c>
      <c r="K32">
        <v>1231234455</v>
      </c>
      <c r="L32" s="1" t="s">
        <v>151</v>
      </c>
      <c r="N32" s="1" t="s">
        <v>71</v>
      </c>
      <c r="O32" s="1" t="s">
        <v>84</v>
      </c>
      <c r="P32" s="1" t="s">
        <v>84</v>
      </c>
      <c r="Q32" s="1" t="s">
        <v>84</v>
      </c>
      <c r="R32" s="1"/>
      <c r="S32" t="s">
        <v>84</v>
      </c>
      <c r="U32" s="1" t="s">
        <v>84</v>
      </c>
      <c r="V32" s="1" t="s">
        <v>84</v>
      </c>
      <c r="W32" s="1" t="s">
        <v>84</v>
      </c>
      <c r="X32" s="1"/>
      <c r="Y32" s="1"/>
      <c r="Z32" s="1"/>
      <c r="AA32" s="1"/>
      <c r="AC32" s="1"/>
      <c r="AE32" s="1"/>
      <c r="AG32" s="1"/>
      <c r="AP32" s="1" t="s">
        <v>72</v>
      </c>
      <c r="AQ32">
        <v>1</v>
      </c>
      <c r="AR32" s="1" t="s">
        <v>273</v>
      </c>
      <c r="AS32" t="s">
        <v>192</v>
      </c>
      <c r="AT32" t="s">
        <v>274</v>
      </c>
      <c r="AU32" s="1" t="s">
        <v>191</v>
      </c>
      <c r="AV32" s="3">
        <v>43039</v>
      </c>
      <c r="AW32" s="3">
        <v>43039</v>
      </c>
      <c r="AX32" s="3">
        <v>43039</v>
      </c>
      <c r="AY32" s="1" t="s">
        <v>85</v>
      </c>
      <c r="AZ32" s="1" t="s">
        <v>192</v>
      </c>
      <c r="BA32">
        <v>1430</v>
      </c>
      <c r="BB32">
        <v>8</v>
      </c>
      <c r="BC32">
        <v>17533</v>
      </c>
      <c r="BD32" s="1" t="s">
        <v>72</v>
      </c>
      <c r="BE32">
        <v>5</v>
      </c>
      <c r="BF32" s="1" t="s">
        <v>275</v>
      </c>
      <c r="BG32" s="1" t="s">
        <v>86</v>
      </c>
      <c r="BH32">
        <v>0</v>
      </c>
      <c r="BJ32" s="1"/>
      <c r="BK32" s="1"/>
      <c r="BL32" s="1" t="s">
        <v>156</v>
      </c>
      <c r="BM32">
        <v>10900</v>
      </c>
      <c r="BO32" s="1"/>
      <c r="BP32" s="1" t="s">
        <v>193</v>
      </c>
      <c r="BQ32">
        <v>18</v>
      </c>
      <c r="BR32">
        <v>17533</v>
      </c>
      <c r="BS32">
        <v>17533</v>
      </c>
    </row>
    <row r="33" spans="1:71" x14ac:dyDescent="0.35">
      <c r="A33" s="1" t="s">
        <v>67</v>
      </c>
      <c r="B33" s="1" t="s">
        <v>68</v>
      </c>
      <c r="C33" s="1" t="s">
        <v>69</v>
      </c>
      <c r="D33">
        <v>1</v>
      </c>
      <c r="E33">
        <v>1</v>
      </c>
      <c r="F33" s="2">
        <v>43420.815891203703</v>
      </c>
      <c r="G33" s="3">
        <v>43009</v>
      </c>
      <c r="H33" s="3">
        <v>43039</v>
      </c>
      <c r="I33" s="1" t="s">
        <v>70</v>
      </c>
      <c r="J33">
        <v>1234</v>
      </c>
      <c r="K33">
        <v>1231234455</v>
      </c>
      <c r="L33" s="1" t="s">
        <v>151</v>
      </c>
      <c r="N33" s="1" t="s">
        <v>71</v>
      </c>
      <c r="O33" s="1" t="s">
        <v>84</v>
      </c>
      <c r="P33" s="1" t="s">
        <v>84</v>
      </c>
      <c r="Q33" s="1" t="s">
        <v>84</v>
      </c>
      <c r="R33" s="1"/>
      <c r="S33" t="s">
        <v>84</v>
      </c>
      <c r="U33" s="1" t="s">
        <v>84</v>
      </c>
      <c r="V33" s="1" t="s">
        <v>84</v>
      </c>
      <c r="W33" s="1" t="s">
        <v>84</v>
      </c>
      <c r="X33" s="1"/>
      <c r="Y33" s="1"/>
      <c r="Z33" s="1"/>
      <c r="AA33" s="1"/>
      <c r="AC33" s="1"/>
      <c r="AE33" s="1"/>
      <c r="AG33" s="1"/>
      <c r="AP33" s="1" t="s">
        <v>72</v>
      </c>
      <c r="AQ33">
        <v>1</v>
      </c>
      <c r="AR33" s="1" t="s">
        <v>273</v>
      </c>
      <c r="AS33" t="s">
        <v>192</v>
      </c>
      <c r="AT33" t="s">
        <v>274</v>
      </c>
      <c r="AU33" s="1" t="s">
        <v>191</v>
      </c>
      <c r="AV33" s="3">
        <v>43039</v>
      </c>
      <c r="AW33" s="3">
        <v>43039</v>
      </c>
      <c r="AX33" s="3">
        <v>43039</v>
      </c>
      <c r="AY33" s="1" t="s">
        <v>85</v>
      </c>
      <c r="AZ33" s="1" t="s">
        <v>192</v>
      </c>
      <c r="BA33">
        <v>1430</v>
      </c>
      <c r="BB33">
        <v>8</v>
      </c>
      <c r="BC33">
        <v>17533</v>
      </c>
      <c r="BD33" s="1" t="s">
        <v>72</v>
      </c>
      <c r="BE33">
        <v>6</v>
      </c>
      <c r="BF33" s="1" t="s">
        <v>276</v>
      </c>
      <c r="BG33" s="1" t="s">
        <v>161</v>
      </c>
      <c r="BH33">
        <v>998</v>
      </c>
      <c r="BJ33" s="1"/>
      <c r="BK33" s="1" t="s">
        <v>193</v>
      </c>
      <c r="BL33" s="1" t="s">
        <v>86</v>
      </c>
      <c r="BM33">
        <v>0</v>
      </c>
      <c r="BO33" s="1"/>
      <c r="BP33" s="1"/>
      <c r="BQ33">
        <v>18</v>
      </c>
      <c r="BR33">
        <v>17533</v>
      </c>
      <c r="BS33">
        <v>17533</v>
      </c>
    </row>
    <row r="34" spans="1:71" x14ac:dyDescent="0.35">
      <c r="A34" s="1" t="s">
        <v>67</v>
      </c>
      <c r="B34" s="1" t="s">
        <v>68</v>
      </c>
      <c r="C34" s="1" t="s">
        <v>69</v>
      </c>
      <c r="D34">
        <v>1</v>
      </c>
      <c r="E34">
        <v>1</v>
      </c>
      <c r="F34" s="2">
        <v>43420.815891203703</v>
      </c>
      <c r="G34" s="3">
        <v>43009</v>
      </c>
      <c r="H34" s="3">
        <v>43039</v>
      </c>
      <c r="I34" s="1" t="s">
        <v>70</v>
      </c>
      <c r="J34">
        <v>1234</v>
      </c>
      <c r="K34">
        <v>1231234455</v>
      </c>
      <c r="L34" s="1" t="s">
        <v>151</v>
      </c>
      <c r="N34" s="1" t="s">
        <v>71</v>
      </c>
      <c r="O34" s="1" t="s">
        <v>84</v>
      </c>
      <c r="P34" s="1" t="s">
        <v>84</v>
      </c>
      <c r="Q34" s="1" t="s">
        <v>84</v>
      </c>
      <c r="R34" s="1"/>
      <c r="S34" t="s">
        <v>84</v>
      </c>
      <c r="U34" s="1" t="s">
        <v>84</v>
      </c>
      <c r="V34" s="1" t="s">
        <v>84</v>
      </c>
      <c r="W34" s="1" t="s">
        <v>84</v>
      </c>
      <c r="X34" s="1"/>
      <c r="Y34" s="1"/>
      <c r="Z34" s="1"/>
      <c r="AA34" s="1"/>
      <c r="AC34" s="1"/>
      <c r="AE34" s="1"/>
      <c r="AG34" s="1"/>
      <c r="AP34" s="1" t="s">
        <v>72</v>
      </c>
      <c r="AQ34">
        <v>1</v>
      </c>
      <c r="AR34" s="1" t="s">
        <v>273</v>
      </c>
      <c r="AS34" t="s">
        <v>192</v>
      </c>
      <c r="AT34" t="s">
        <v>274</v>
      </c>
      <c r="AU34" s="1" t="s">
        <v>191</v>
      </c>
      <c r="AV34" s="3">
        <v>43039</v>
      </c>
      <c r="AW34" s="3">
        <v>43039</v>
      </c>
      <c r="AX34" s="3">
        <v>43039</v>
      </c>
      <c r="AY34" s="1" t="s">
        <v>85</v>
      </c>
      <c r="AZ34" s="1" t="s">
        <v>192</v>
      </c>
      <c r="BA34">
        <v>1430</v>
      </c>
      <c r="BB34">
        <v>8</v>
      </c>
      <c r="BC34">
        <v>17533</v>
      </c>
      <c r="BD34" s="1" t="s">
        <v>72</v>
      </c>
      <c r="BE34">
        <v>7</v>
      </c>
      <c r="BF34" s="1" t="s">
        <v>276</v>
      </c>
      <c r="BG34" s="1" t="s">
        <v>86</v>
      </c>
      <c r="BH34">
        <v>0</v>
      </c>
      <c r="BJ34" s="1"/>
      <c r="BK34" s="1"/>
      <c r="BL34" s="1" t="s">
        <v>156</v>
      </c>
      <c r="BM34">
        <v>998</v>
      </c>
      <c r="BO34" s="1"/>
      <c r="BP34" s="1" t="s">
        <v>193</v>
      </c>
      <c r="BQ34">
        <v>18</v>
      </c>
      <c r="BR34">
        <v>17533</v>
      </c>
      <c r="BS34">
        <v>17533</v>
      </c>
    </row>
    <row r="35" spans="1:71" x14ac:dyDescent="0.35">
      <c r="A35" s="1" t="s">
        <v>67</v>
      </c>
      <c r="B35" s="1" t="s">
        <v>68</v>
      </c>
      <c r="C35" s="1" t="s">
        <v>69</v>
      </c>
      <c r="D35">
        <v>1</v>
      </c>
      <c r="E35">
        <v>1</v>
      </c>
      <c r="F35" s="2">
        <v>43420.815891203703</v>
      </c>
      <c r="G35" s="3">
        <v>43009</v>
      </c>
      <c r="H35" s="3">
        <v>43039</v>
      </c>
      <c r="I35" s="1" t="s">
        <v>70</v>
      </c>
      <c r="J35">
        <v>1234</v>
      </c>
      <c r="K35">
        <v>1231234455</v>
      </c>
      <c r="L35" s="1" t="s">
        <v>151</v>
      </c>
      <c r="N35" s="1" t="s">
        <v>71</v>
      </c>
      <c r="O35" s="1" t="s">
        <v>84</v>
      </c>
      <c r="P35" s="1" t="s">
        <v>84</v>
      </c>
      <c r="Q35" s="1" t="s">
        <v>84</v>
      </c>
      <c r="R35" s="1"/>
      <c r="S35" t="s">
        <v>84</v>
      </c>
      <c r="U35" s="1" t="s">
        <v>84</v>
      </c>
      <c r="V35" s="1" t="s">
        <v>84</v>
      </c>
      <c r="W35" s="1" t="s">
        <v>84</v>
      </c>
      <c r="X35" s="1"/>
      <c r="Y35" s="1"/>
      <c r="Z35" s="1"/>
      <c r="AA35" s="1"/>
      <c r="AC35" s="1"/>
      <c r="AE35" s="1"/>
      <c r="AG35" s="1"/>
      <c r="AP35" s="1" t="s">
        <v>72</v>
      </c>
      <c r="AQ35">
        <v>1</v>
      </c>
      <c r="AR35" s="1" t="s">
        <v>273</v>
      </c>
      <c r="AS35" t="s">
        <v>192</v>
      </c>
      <c r="AT35" t="s">
        <v>274</v>
      </c>
      <c r="AU35" s="1" t="s">
        <v>191</v>
      </c>
      <c r="AV35" s="3">
        <v>43039</v>
      </c>
      <c r="AW35" s="3">
        <v>43039</v>
      </c>
      <c r="AX35" s="3">
        <v>43039</v>
      </c>
      <c r="AY35" s="1" t="s">
        <v>85</v>
      </c>
      <c r="AZ35" s="1" t="s">
        <v>192</v>
      </c>
      <c r="BA35">
        <v>1430</v>
      </c>
      <c r="BB35">
        <v>8</v>
      </c>
      <c r="BC35">
        <v>17533</v>
      </c>
      <c r="BD35" s="1" t="s">
        <v>72</v>
      </c>
      <c r="BE35">
        <v>8</v>
      </c>
      <c r="BF35" s="1" t="s">
        <v>277</v>
      </c>
      <c r="BG35" s="1" t="s">
        <v>162</v>
      </c>
      <c r="BH35">
        <v>1170</v>
      </c>
      <c r="BJ35" s="1"/>
      <c r="BK35" s="1" t="s">
        <v>193</v>
      </c>
      <c r="BL35" s="1" t="s">
        <v>86</v>
      </c>
      <c r="BM35">
        <v>0</v>
      </c>
      <c r="BO35" s="1"/>
      <c r="BP35" s="1"/>
      <c r="BQ35">
        <v>18</v>
      </c>
      <c r="BR35">
        <v>17533</v>
      </c>
      <c r="BS35">
        <v>17533</v>
      </c>
    </row>
    <row r="36" spans="1:71" x14ac:dyDescent="0.35">
      <c r="A36" s="1" t="s">
        <v>67</v>
      </c>
      <c r="B36" s="1" t="s">
        <v>68</v>
      </c>
      <c r="C36" s="1" t="s">
        <v>69</v>
      </c>
      <c r="D36">
        <v>1</v>
      </c>
      <c r="E36">
        <v>1</v>
      </c>
      <c r="F36" s="2">
        <v>43420.815891203703</v>
      </c>
      <c r="G36" s="3">
        <v>43009</v>
      </c>
      <c r="H36" s="3">
        <v>43039</v>
      </c>
      <c r="I36" s="1" t="s">
        <v>70</v>
      </c>
      <c r="J36">
        <v>1234</v>
      </c>
      <c r="K36">
        <v>1231234455</v>
      </c>
      <c r="L36" s="1" t="s">
        <v>151</v>
      </c>
      <c r="N36" s="1" t="s">
        <v>71</v>
      </c>
      <c r="O36" s="1" t="s">
        <v>84</v>
      </c>
      <c r="P36" s="1" t="s">
        <v>84</v>
      </c>
      <c r="Q36" s="1" t="s">
        <v>84</v>
      </c>
      <c r="R36" s="1"/>
      <c r="S36" t="s">
        <v>84</v>
      </c>
      <c r="U36" s="1" t="s">
        <v>84</v>
      </c>
      <c r="V36" s="1" t="s">
        <v>84</v>
      </c>
      <c r="W36" s="1" t="s">
        <v>84</v>
      </c>
      <c r="X36" s="1"/>
      <c r="Y36" s="1"/>
      <c r="Z36" s="1"/>
      <c r="AA36" s="1"/>
      <c r="AC36" s="1"/>
      <c r="AE36" s="1"/>
      <c r="AG36" s="1"/>
      <c r="AP36" s="1" t="s">
        <v>72</v>
      </c>
      <c r="AQ36">
        <v>1</v>
      </c>
      <c r="AR36" s="1" t="s">
        <v>273</v>
      </c>
      <c r="AS36" t="s">
        <v>192</v>
      </c>
      <c r="AT36" t="s">
        <v>274</v>
      </c>
      <c r="AU36" s="1" t="s">
        <v>191</v>
      </c>
      <c r="AV36" s="3">
        <v>43039</v>
      </c>
      <c r="AW36" s="3">
        <v>43039</v>
      </c>
      <c r="AX36" s="3">
        <v>43039</v>
      </c>
      <c r="AY36" s="1" t="s">
        <v>85</v>
      </c>
      <c r="AZ36" s="1" t="s">
        <v>192</v>
      </c>
      <c r="BA36">
        <v>1430</v>
      </c>
      <c r="BB36">
        <v>8</v>
      </c>
      <c r="BC36">
        <v>17533</v>
      </c>
      <c r="BD36" s="1" t="s">
        <v>72</v>
      </c>
      <c r="BE36">
        <v>9</v>
      </c>
      <c r="BF36" s="1" t="s">
        <v>277</v>
      </c>
      <c r="BG36" s="1" t="s">
        <v>86</v>
      </c>
      <c r="BH36">
        <v>0</v>
      </c>
      <c r="BJ36" s="1"/>
      <c r="BK36" s="1"/>
      <c r="BL36" s="1" t="s">
        <v>155</v>
      </c>
      <c r="BM36">
        <v>1170</v>
      </c>
      <c r="BO36" s="1"/>
      <c r="BP36" s="1" t="s">
        <v>193</v>
      </c>
      <c r="BQ36">
        <v>18</v>
      </c>
      <c r="BR36">
        <v>17533</v>
      </c>
      <c r="BS36">
        <v>17533</v>
      </c>
    </row>
    <row r="37" spans="1:71" x14ac:dyDescent="0.35">
      <c r="A37" s="1" t="s">
        <v>67</v>
      </c>
      <c r="B37" s="1" t="s">
        <v>68</v>
      </c>
      <c r="C37" s="1" t="s">
        <v>69</v>
      </c>
      <c r="D37">
        <v>1</v>
      </c>
      <c r="E37">
        <v>1</v>
      </c>
      <c r="F37" s="2">
        <v>43420.815891203703</v>
      </c>
      <c r="G37" s="3">
        <v>43009</v>
      </c>
      <c r="H37" s="3">
        <v>43039</v>
      </c>
      <c r="I37" s="1" t="s">
        <v>70</v>
      </c>
      <c r="J37">
        <v>1234</v>
      </c>
      <c r="K37">
        <v>1231234455</v>
      </c>
      <c r="L37" s="1" t="s">
        <v>151</v>
      </c>
      <c r="N37" s="1" t="s">
        <v>71</v>
      </c>
      <c r="O37" s="1" t="s">
        <v>84</v>
      </c>
      <c r="P37" s="1" t="s">
        <v>84</v>
      </c>
      <c r="Q37" s="1" t="s">
        <v>84</v>
      </c>
      <c r="R37" s="1"/>
      <c r="S37" t="s">
        <v>84</v>
      </c>
      <c r="U37" s="1" t="s">
        <v>84</v>
      </c>
      <c r="V37" s="1" t="s">
        <v>84</v>
      </c>
      <c r="W37" s="1" t="s">
        <v>84</v>
      </c>
      <c r="X37" s="1"/>
      <c r="Y37" s="1"/>
      <c r="Z37" s="1"/>
      <c r="AA37" s="1"/>
      <c r="AC37" s="1"/>
      <c r="AE37" s="1"/>
      <c r="AG37" s="1"/>
      <c r="AP37" s="1" t="s">
        <v>72</v>
      </c>
      <c r="AQ37">
        <v>1</v>
      </c>
      <c r="AR37" s="1" t="s">
        <v>273</v>
      </c>
      <c r="AS37" t="s">
        <v>192</v>
      </c>
      <c r="AT37" t="s">
        <v>274</v>
      </c>
      <c r="AU37" s="1" t="s">
        <v>191</v>
      </c>
      <c r="AV37" s="3">
        <v>43039</v>
      </c>
      <c r="AW37" s="3">
        <v>43039</v>
      </c>
      <c r="AX37" s="3">
        <v>43039</v>
      </c>
      <c r="AY37" s="1" t="s">
        <v>85</v>
      </c>
      <c r="AZ37" s="1" t="s">
        <v>192</v>
      </c>
      <c r="BA37">
        <v>1430</v>
      </c>
      <c r="BB37">
        <v>8</v>
      </c>
      <c r="BC37">
        <v>17533</v>
      </c>
      <c r="BD37" s="1" t="s">
        <v>72</v>
      </c>
      <c r="BE37">
        <v>10</v>
      </c>
      <c r="BF37" s="1" t="s">
        <v>278</v>
      </c>
      <c r="BG37" s="1" t="s">
        <v>163</v>
      </c>
      <c r="BH37">
        <v>116</v>
      </c>
      <c r="BJ37" s="1"/>
      <c r="BK37" s="1" t="s">
        <v>193</v>
      </c>
      <c r="BL37" s="1" t="s">
        <v>86</v>
      </c>
      <c r="BM37">
        <v>0</v>
      </c>
      <c r="BO37" s="1"/>
      <c r="BP37" s="1"/>
      <c r="BQ37">
        <v>18</v>
      </c>
      <c r="BR37">
        <v>17533</v>
      </c>
      <c r="BS37">
        <v>17533</v>
      </c>
    </row>
    <row r="38" spans="1:71" x14ac:dyDescent="0.35">
      <c r="A38" s="1" t="s">
        <v>67</v>
      </c>
      <c r="B38" s="1" t="s">
        <v>68</v>
      </c>
      <c r="C38" s="1" t="s">
        <v>69</v>
      </c>
      <c r="D38">
        <v>1</v>
      </c>
      <c r="E38">
        <v>1</v>
      </c>
      <c r="F38" s="2">
        <v>43420.815891203703</v>
      </c>
      <c r="G38" s="3">
        <v>43009</v>
      </c>
      <c r="H38" s="3">
        <v>43039</v>
      </c>
      <c r="I38" s="1" t="s">
        <v>70</v>
      </c>
      <c r="J38">
        <v>1234</v>
      </c>
      <c r="K38">
        <v>1231234455</v>
      </c>
      <c r="L38" s="1" t="s">
        <v>151</v>
      </c>
      <c r="N38" s="1" t="s">
        <v>71</v>
      </c>
      <c r="O38" s="1" t="s">
        <v>84</v>
      </c>
      <c r="P38" s="1" t="s">
        <v>84</v>
      </c>
      <c r="Q38" s="1" t="s">
        <v>84</v>
      </c>
      <c r="R38" s="1"/>
      <c r="S38" t="s">
        <v>84</v>
      </c>
      <c r="U38" s="1" t="s">
        <v>84</v>
      </c>
      <c r="V38" s="1" t="s">
        <v>84</v>
      </c>
      <c r="W38" s="1" t="s">
        <v>84</v>
      </c>
      <c r="X38" s="1"/>
      <c r="Y38" s="1"/>
      <c r="Z38" s="1"/>
      <c r="AA38" s="1"/>
      <c r="AC38" s="1"/>
      <c r="AE38" s="1"/>
      <c r="AG38" s="1"/>
      <c r="AP38" s="1" t="s">
        <v>72</v>
      </c>
      <c r="AQ38">
        <v>1</v>
      </c>
      <c r="AR38" s="1" t="s">
        <v>273</v>
      </c>
      <c r="AS38" t="s">
        <v>192</v>
      </c>
      <c r="AT38" t="s">
        <v>274</v>
      </c>
      <c r="AU38" s="1" t="s">
        <v>191</v>
      </c>
      <c r="AV38" s="3">
        <v>43039</v>
      </c>
      <c r="AW38" s="3">
        <v>43039</v>
      </c>
      <c r="AX38" s="3">
        <v>43039</v>
      </c>
      <c r="AY38" s="1" t="s">
        <v>85</v>
      </c>
      <c r="AZ38" s="1" t="s">
        <v>192</v>
      </c>
      <c r="BA38">
        <v>1430</v>
      </c>
      <c r="BB38">
        <v>8</v>
      </c>
      <c r="BC38">
        <v>17533</v>
      </c>
      <c r="BD38" s="1" t="s">
        <v>72</v>
      </c>
      <c r="BE38">
        <v>11</v>
      </c>
      <c r="BF38" s="1" t="s">
        <v>278</v>
      </c>
      <c r="BG38" s="1" t="s">
        <v>86</v>
      </c>
      <c r="BH38">
        <v>0</v>
      </c>
      <c r="BJ38" s="1"/>
      <c r="BK38" s="1"/>
      <c r="BL38" s="1" t="s">
        <v>155</v>
      </c>
      <c r="BM38">
        <v>116</v>
      </c>
      <c r="BO38" s="1"/>
      <c r="BP38" s="1" t="s">
        <v>193</v>
      </c>
      <c r="BQ38">
        <v>18</v>
      </c>
      <c r="BR38">
        <v>17533</v>
      </c>
      <c r="BS38">
        <v>17533</v>
      </c>
    </row>
    <row r="39" spans="1:71" x14ac:dyDescent="0.35">
      <c r="A39" s="1" t="s">
        <v>67</v>
      </c>
      <c r="B39" s="1" t="s">
        <v>68</v>
      </c>
      <c r="C39" s="1" t="s">
        <v>69</v>
      </c>
      <c r="D39">
        <v>1</v>
      </c>
      <c r="E39">
        <v>1</v>
      </c>
      <c r="F39" s="2">
        <v>43420.815891203703</v>
      </c>
      <c r="G39" s="3">
        <v>43009</v>
      </c>
      <c r="H39" s="3">
        <v>43039</v>
      </c>
      <c r="I39" s="1" t="s">
        <v>70</v>
      </c>
      <c r="J39">
        <v>1234</v>
      </c>
      <c r="K39">
        <v>1231234455</v>
      </c>
      <c r="L39" s="1" t="s">
        <v>151</v>
      </c>
      <c r="N39" s="1" t="s">
        <v>71</v>
      </c>
      <c r="O39" s="1" t="s">
        <v>84</v>
      </c>
      <c r="P39" s="1" t="s">
        <v>84</v>
      </c>
      <c r="Q39" s="1" t="s">
        <v>84</v>
      </c>
      <c r="R39" s="1"/>
      <c r="S39" t="s">
        <v>84</v>
      </c>
      <c r="U39" s="1" t="s">
        <v>84</v>
      </c>
      <c r="V39" s="1" t="s">
        <v>84</v>
      </c>
      <c r="W39" s="1" t="s">
        <v>84</v>
      </c>
      <c r="X39" s="1"/>
      <c r="Y39" s="1"/>
      <c r="Z39" s="1"/>
      <c r="AA39" s="1"/>
      <c r="AC39" s="1"/>
      <c r="AE39" s="1"/>
      <c r="AG39" s="1"/>
      <c r="AP39" s="1" t="s">
        <v>72</v>
      </c>
      <c r="AQ39">
        <v>1</v>
      </c>
      <c r="AR39" s="1" t="s">
        <v>273</v>
      </c>
      <c r="AS39" t="s">
        <v>192</v>
      </c>
      <c r="AT39" t="s">
        <v>274</v>
      </c>
      <c r="AU39" s="1" t="s">
        <v>191</v>
      </c>
      <c r="AV39" s="3">
        <v>43039</v>
      </c>
      <c r="AW39" s="3">
        <v>43039</v>
      </c>
      <c r="AX39" s="3">
        <v>43039</v>
      </c>
      <c r="AY39" s="1" t="s">
        <v>85</v>
      </c>
      <c r="AZ39" s="1" t="s">
        <v>192</v>
      </c>
      <c r="BA39">
        <v>1430</v>
      </c>
      <c r="BB39">
        <v>8</v>
      </c>
      <c r="BC39">
        <v>17533</v>
      </c>
      <c r="BD39" s="1" t="s">
        <v>72</v>
      </c>
      <c r="BE39">
        <v>12</v>
      </c>
      <c r="BF39" s="1" t="s">
        <v>279</v>
      </c>
      <c r="BG39" s="1" t="s">
        <v>126</v>
      </c>
      <c r="BH39">
        <v>1234</v>
      </c>
      <c r="BJ39" s="1"/>
      <c r="BK39" s="1" t="s">
        <v>282</v>
      </c>
      <c r="BL39" s="1" t="s">
        <v>86</v>
      </c>
      <c r="BM39">
        <v>0</v>
      </c>
      <c r="BO39" s="1"/>
      <c r="BP39" s="1"/>
      <c r="BQ39">
        <v>18</v>
      </c>
      <c r="BR39">
        <v>17533</v>
      </c>
      <c r="BS39">
        <v>17533</v>
      </c>
    </row>
    <row r="40" spans="1:71" x14ac:dyDescent="0.35">
      <c r="A40" s="1" t="s">
        <v>67</v>
      </c>
      <c r="B40" s="1" t="s">
        <v>68</v>
      </c>
      <c r="C40" s="1" t="s">
        <v>69</v>
      </c>
      <c r="D40">
        <v>1</v>
      </c>
      <c r="E40">
        <v>1</v>
      </c>
      <c r="F40" s="2">
        <v>43420.815891203703</v>
      </c>
      <c r="G40" s="3">
        <v>43009</v>
      </c>
      <c r="H40" s="3">
        <v>43039</v>
      </c>
      <c r="I40" s="1" t="s">
        <v>70</v>
      </c>
      <c r="J40">
        <v>1234</v>
      </c>
      <c r="K40">
        <v>1231234455</v>
      </c>
      <c r="L40" s="1" t="s">
        <v>151</v>
      </c>
      <c r="N40" s="1" t="s">
        <v>71</v>
      </c>
      <c r="O40" s="1" t="s">
        <v>84</v>
      </c>
      <c r="P40" s="1" t="s">
        <v>84</v>
      </c>
      <c r="Q40" s="1" t="s">
        <v>84</v>
      </c>
      <c r="R40" s="1"/>
      <c r="S40" t="s">
        <v>84</v>
      </c>
      <c r="U40" s="1" t="s">
        <v>84</v>
      </c>
      <c r="V40" s="1" t="s">
        <v>84</v>
      </c>
      <c r="W40" s="1" t="s">
        <v>84</v>
      </c>
      <c r="X40" s="1"/>
      <c r="Y40" s="1"/>
      <c r="Z40" s="1"/>
      <c r="AA40" s="1"/>
      <c r="AC40" s="1"/>
      <c r="AE40" s="1"/>
      <c r="AG40" s="1"/>
      <c r="AP40" s="1" t="s">
        <v>72</v>
      </c>
      <c r="AQ40">
        <v>1</v>
      </c>
      <c r="AR40" s="1" t="s">
        <v>273</v>
      </c>
      <c r="AS40" t="s">
        <v>192</v>
      </c>
      <c r="AT40" t="s">
        <v>274</v>
      </c>
      <c r="AU40" s="1" t="s">
        <v>191</v>
      </c>
      <c r="AV40" s="3">
        <v>43039</v>
      </c>
      <c r="AW40" s="3">
        <v>43039</v>
      </c>
      <c r="AX40" s="3">
        <v>43039</v>
      </c>
      <c r="AY40" s="1" t="s">
        <v>85</v>
      </c>
      <c r="AZ40" s="1" t="s">
        <v>192</v>
      </c>
      <c r="BA40">
        <v>1430</v>
      </c>
      <c r="BB40">
        <v>8</v>
      </c>
      <c r="BC40">
        <v>17533</v>
      </c>
      <c r="BD40" s="1" t="s">
        <v>72</v>
      </c>
      <c r="BE40">
        <v>13</v>
      </c>
      <c r="BF40" s="1" t="s">
        <v>279</v>
      </c>
      <c r="BG40" s="1" t="s">
        <v>86</v>
      </c>
      <c r="BH40">
        <v>0</v>
      </c>
      <c r="BJ40" s="1"/>
      <c r="BK40" s="1"/>
      <c r="BL40" s="1" t="s">
        <v>125</v>
      </c>
      <c r="BM40">
        <v>1234</v>
      </c>
      <c r="BO40" s="1"/>
      <c r="BP40" s="1" t="s">
        <v>282</v>
      </c>
      <c r="BQ40">
        <v>18</v>
      </c>
      <c r="BR40">
        <v>17533</v>
      </c>
      <c r="BS40">
        <v>17533</v>
      </c>
    </row>
    <row r="41" spans="1:71" x14ac:dyDescent="0.35">
      <c r="A41" s="1" t="s">
        <v>67</v>
      </c>
      <c r="B41" s="1" t="s">
        <v>68</v>
      </c>
      <c r="C41" s="1" t="s">
        <v>69</v>
      </c>
      <c r="D41">
        <v>1</v>
      </c>
      <c r="E41">
        <v>1</v>
      </c>
      <c r="F41" s="2">
        <v>43420.815891203703</v>
      </c>
      <c r="G41" s="3">
        <v>43009</v>
      </c>
      <c r="H41" s="3">
        <v>43039</v>
      </c>
      <c r="I41" s="1" t="s">
        <v>70</v>
      </c>
      <c r="J41">
        <v>1234</v>
      </c>
      <c r="K41">
        <v>1231234455</v>
      </c>
      <c r="L41" s="1" t="s">
        <v>151</v>
      </c>
      <c r="N41" s="1" t="s">
        <v>71</v>
      </c>
      <c r="O41" s="1" t="s">
        <v>84</v>
      </c>
      <c r="P41" s="1" t="s">
        <v>84</v>
      </c>
      <c r="Q41" s="1" t="s">
        <v>84</v>
      </c>
      <c r="R41" s="1"/>
      <c r="S41" t="s">
        <v>84</v>
      </c>
      <c r="U41" s="1" t="s">
        <v>84</v>
      </c>
      <c r="V41" s="1" t="s">
        <v>84</v>
      </c>
      <c r="W41" s="1" t="s">
        <v>84</v>
      </c>
      <c r="X41" s="1"/>
      <c r="Y41" s="1"/>
      <c r="Z41" s="1"/>
      <c r="AA41" s="1"/>
      <c r="AC41" s="1"/>
      <c r="AE41" s="1"/>
      <c r="AG41" s="1"/>
      <c r="AP41" s="1" t="s">
        <v>72</v>
      </c>
      <c r="AQ41">
        <v>1</v>
      </c>
      <c r="AR41" s="1" t="s">
        <v>273</v>
      </c>
      <c r="AS41" t="s">
        <v>192</v>
      </c>
      <c r="AT41" t="s">
        <v>274</v>
      </c>
      <c r="AU41" s="1" t="s">
        <v>191</v>
      </c>
      <c r="AV41" s="3">
        <v>43039</v>
      </c>
      <c r="AW41" s="3">
        <v>43039</v>
      </c>
      <c r="AX41" s="3">
        <v>43039</v>
      </c>
      <c r="AY41" s="1" t="s">
        <v>85</v>
      </c>
      <c r="AZ41" s="1" t="s">
        <v>192</v>
      </c>
      <c r="BA41">
        <v>1430</v>
      </c>
      <c r="BB41">
        <v>8</v>
      </c>
      <c r="BC41">
        <v>17533</v>
      </c>
      <c r="BD41" s="1" t="s">
        <v>72</v>
      </c>
      <c r="BE41">
        <v>14</v>
      </c>
      <c r="BF41" s="1" t="s">
        <v>280</v>
      </c>
      <c r="BG41" s="1" t="s">
        <v>157</v>
      </c>
      <c r="BH41">
        <v>209</v>
      </c>
      <c r="BJ41" s="1"/>
      <c r="BK41" s="1" t="s">
        <v>282</v>
      </c>
      <c r="BL41" s="1" t="s">
        <v>86</v>
      </c>
      <c r="BM41">
        <v>0</v>
      </c>
      <c r="BO41" s="1"/>
      <c r="BP41" s="1"/>
      <c r="BQ41">
        <v>18</v>
      </c>
      <c r="BR41">
        <v>17533</v>
      </c>
      <c r="BS41">
        <v>17533</v>
      </c>
    </row>
    <row r="42" spans="1:71" x14ac:dyDescent="0.35">
      <c r="A42" s="1" t="s">
        <v>67</v>
      </c>
      <c r="B42" s="1" t="s">
        <v>68</v>
      </c>
      <c r="C42" s="1" t="s">
        <v>69</v>
      </c>
      <c r="D42">
        <v>1</v>
      </c>
      <c r="E42">
        <v>1</v>
      </c>
      <c r="F42" s="2">
        <v>43420.815891203703</v>
      </c>
      <c r="G42" s="3">
        <v>43009</v>
      </c>
      <c r="H42" s="3">
        <v>43039</v>
      </c>
      <c r="I42" s="1" t="s">
        <v>70</v>
      </c>
      <c r="J42">
        <v>1234</v>
      </c>
      <c r="K42">
        <v>1231234455</v>
      </c>
      <c r="L42" s="1" t="s">
        <v>151</v>
      </c>
      <c r="N42" s="1" t="s">
        <v>71</v>
      </c>
      <c r="O42" s="1" t="s">
        <v>84</v>
      </c>
      <c r="P42" s="1" t="s">
        <v>84</v>
      </c>
      <c r="Q42" s="1" t="s">
        <v>84</v>
      </c>
      <c r="R42" s="1"/>
      <c r="S42" t="s">
        <v>84</v>
      </c>
      <c r="U42" s="1" t="s">
        <v>84</v>
      </c>
      <c r="V42" s="1" t="s">
        <v>84</v>
      </c>
      <c r="W42" s="1" t="s">
        <v>84</v>
      </c>
      <c r="X42" s="1"/>
      <c r="Y42" s="1"/>
      <c r="Z42" s="1"/>
      <c r="AA42" s="1"/>
      <c r="AC42" s="1"/>
      <c r="AE42" s="1"/>
      <c r="AG42" s="1"/>
      <c r="AP42" s="1" t="s">
        <v>72</v>
      </c>
      <c r="AQ42">
        <v>1</v>
      </c>
      <c r="AR42" s="1" t="s">
        <v>273</v>
      </c>
      <c r="AS42" t="s">
        <v>192</v>
      </c>
      <c r="AT42" t="s">
        <v>274</v>
      </c>
      <c r="AU42" s="1" t="s">
        <v>191</v>
      </c>
      <c r="AV42" s="3">
        <v>43039</v>
      </c>
      <c r="AW42" s="3">
        <v>43039</v>
      </c>
      <c r="AX42" s="3">
        <v>43039</v>
      </c>
      <c r="AY42" s="1" t="s">
        <v>85</v>
      </c>
      <c r="AZ42" s="1" t="s">
        <v>192</v>
      </c>
      <c r="BA42">
        <v>1430</v>
      </c>
      <c r="BB42">
        <v>8</v>
      </c>
      <c r="BC42">
        <v>17533</v>
      </c>
      <c r="BD42" s="1" t="s">
        <v>72</v>
      </c>
      <c r="BE42">
        <v>15</v>
      </c>
      <c r="BF42" s="1" t="s">
        <v>280</v>
      </c>
      <c r="BG42" s="1" t="s">
        <v>86</v>
      </c>
      <c r="BH42">
        <v>0</v>
      </c>
      <c r="BJ42" s="1"/>
      <c r="BK42" s="1"/>
      <c r="BL42" s="1" t="s">
        <v>125</v>
      </c>
      <c r="BM42">
        <v>209</v>
      </c>
      <c r="BO42" s="1"/>
      <c r="BP42" s="1" t="s">
        <v>282</v>
      </c>
      <c r="BQ42">
        <v>18</v>
      </c>
      <c r="BR42">
        <v>17533</v>
      </c>
      <c r="BS42">
        <v>17533</v>
      </c>
    </row>
    <row r="43" spans="1:71" x14ac:dyDescent="0.35">
      <c r="A43" s="1" t="s">
        <v>67</v>
      </c>
      <c r="B43" s="1" t="s">
        <v>68</v>
      </c>
      <c r="C43" s="1" t="s">
        <v>69</v>
      </c>
      <c r="D43">
        <v>1</v>
      </c>
      <c r="E43">
        <v>1</v>
      </c>
      <c r="F43" s="2">
        <v>43420.815891203703</v>
      </c>
      <c r="G43" s="3">
        <v>43009</v>
      </c>
      <c r="H43" s="3">
        <v>43039</v>
      </c>
      <c r="I43" s="1" t="s">
        <v>70</v>
      </c>
      <c r="J43">
        <v>1234</v>
      </c>
      <c r="K43">
        <v>1231234455</v>
      </c>
      <c r="L43" s="1" t="s">
        <v>151</v>
      </c>
      <c r="N43" s="1" t="s">
        <v>71</v>
      </c>
      <c r="O43" s="1" t="s">
        <v>84</v>
      </c>
      <c r="P43" s="1" t="s">
        <v>84</v>
      </c>
      <c r="Q43" s="1" t="s">
        <v>84</v>
      </c>
      <c r="R43" s="1"/>
      <c r="S43" t="s">
        <v>84</v>
      </c>
      <c r="U43" s="1" t="s">
        <v>84</v>
      </c>
      <c r="V43" s="1" t="s">
        <v>84</v>
      </c>
      <c r="W43" s="1" t="s">
        <v>84</v>
      </c>
      <c r="X43" s="1"/>
      <c r="Y43" s="1"/>
      <c r="Z43" s="1"/>
      <c r="AA43" s="1"/>
      <c r="AC43" s="1"/>
      <c r="AE43" s="1"/>
      <c r="AG43" s="1"/>
      <c r="AP43" s="1" t="s">
        <v>72</v>
      </c>
      <c r="AQ43">
        <v>1</v>
      </c>
      <c r="AR43" s="1" t="s">
        <v>273</v>
      </c>
      <c r="AS43" t="s">
        <v>192</v>
      </c>
      <c r="AT43" t="s">
        <v>274</v>
      </c>
      <c r="AU43" s="1" t="s">
        <v>191</v>
      </c>
      <c r="AV43" s="3">
        <v>43039</v>
      </c>
      <c r="AW43" s="3">
        <v>43039</v>
      </c>
      <c r="AX43" s="3">
        <v>43039</v>
      </c>
      <c r="AY43" s="1" t="s">
        <v>85</v>
      </c>
      <c r="AZ43" s="1" t="s">
        <v>192</v>
      </c>
      <c r="BA43">
        <v>1430</v>
      </c>
      <c r="BB43">
        <v>8</v>
      </c>
      <c r="BC43">
        <v>17533</v>
      </c>
      <c r="BD43" s="1" t="s">
        <v>72</v>
      </c>
      <c r="BE43">
        <v>16</v>
      </c>
      <c r="BF43" s="1" t="s">
        <v>281</v>
      </c>
      <c r="BG43" s="1" t="s">
        <v>199</v>
      </c>
      <c r="BH43">
        <v>1200</v>
      </c>
      <c r="BJ43" s="1"/>
      <c r="BK43" s="1" t="s">
        <v>208</v>
      </c>
      <c r="BL43" s="1" t="s">
        <v>86</v>
      </c>
      <c r="BM43">
        <v>0</v>
      </c>
      <c r="BO43" s="1"/>
      <c r="BP43" s="1"/>
      <c r="BQ43">
        <v>18</v>
      </c>
      <c r="BR43">
        <v>17533</v>
      </c>
      <c r="BS43">
        <v>17533</v>
      </c>
    </row>
    <row r="44" spans="1:71" x14ac:dyDescent="0.35">
      <c r="A44" s="1" t="s">
        <v>67</v>
      </c>
      <c r="B44" s="1" t="s">
        <v>68</v>
      </c>
      <c r="C44" s="1" t="s">
        <v>69</v>
      </c>
      <c r="D44">
        <v>1</v>
      </c>
      <c r="E44">
        <v>1</v>
      </c>
      <c r="F44" s="2">
        <v>43420.815891203703</v>
      </c>
      <c r="G44" s="3">
        <v>43009</v>
      </c>
      <c r="H44" s="3">
        <v>43039</v>
      </c>
      <c r="I44" s="1" t="s">
        <v>70</v>
      </c>
      <c r="J44">
        <v>1234</v>
      </c>
      <c r="K44">
        <v>1231234455</v>
      </c>
      <c r="L44" s="1" t="s">
        <v>151</v>
      </c>
      <c r="N44" s="1" t="s">
        <v>71</v>
      </c>
      <c r="O44" s="1" t="s">
        <v>84</v>
      </c>
      <c r="P44" s="1" t="s">
        <v>84</v>
      </c>
      <c r="Q44" s="1" t="s">
        <v>84</v>
      </c>
      <c r="R44" s="1"/>
      <c r="S44" t="s">
        <v>84</v>
      </c>
      <c r="U44" s="1" t="s">
        <v>84</v>
      </c>
      <c r="V44" s="1" t="s">
        <v>84</v>
      </c>
      <c r="W44" s="1" t="s">
        <v>84</v>
      </c>
      <c r="X44" s="1"/>
      <c r="Y44" s="1"/>
      <c r="Z44" s="1"/>
      <c r="AA44" s="1"/>
      <c r="AC44" s="1"/>
      <c r="AE44" s="1"/>
      <c r="AG44" s="1"/>
      <c r="AP44" s="1" t="s">
        <v>72</v>
      </c>
      <c r="AQ44">
        <v>1</v>
      </c>
      <c r="AR44" s="1" t="s">
        <v>273</v>
      </c>
      <c r="AS44" t="s">
        <v>192</v>
      </c>
      <c r="AT44" t="s">
        <v>274</v>
      </c>
      <c r="AU44" s="1" t="s">
        <v>191</v>
      </c>
      <c r="AV44" s="3">
        <v>43039</v>
      </c>
      <c r="AW44" s="3">
        <v>43039</v>
      </c>
      <c r="AX44" s="3">
        <v>43039</v>
      </c>
      <c r="AY44" s="1" t="s">
        <v>85</v>
      </c>
      <c r="AZ44" s="1" t="s">
        <v>192</v>
      </c>
      <c r="BA44">
        <v>1430</v>
      </c>
      <c r="BB44">
        <v>8</v>
      </c>
      <c r="BC44">
        <v>17533</v>
      </c>
      <c r="BD44" s="1" t="s">
        <v>72</v>
      </c>
      <c r="BE44">
        <v>17</v>
      </c>
      <c r="BF44" s="1" t="s">
        <v>281</v>
      </c>
      <c r="BG44" s="1" t="s">
        <v>86</v>
      </c>
      <c r="BH44">
        <v>0</v>
      </c>
      <c r="BJ44" s="1"/>
      <c r="BK44" s="1"/>
      <c r="BL44" s="1" t="s">
        <v>198</v>
      </c>
      <c r="BM44">
        <v>1476</v>
      </c>
      <c r="BO44" s="1"/>
      <c r="BP44" s="1" t="s">
        <v>208</v>
      </c>
      <c r="BQ44">
        <v>18</v>
      </c>
      <c r="BR44">
        <v>17533</v>
      </c>
      <c r="BS44">
        <v>17533</v>
      </c>
    </row>
    <row r="45" spans="1:71" x14ac:dyDescent="0.35">
      <c r="A45" s="1" t="s">
        <v>67</v>
      </c>
      <c r="B45" s="1" t="s">
        <v>68</v>
      </c>
      <c r="C45" s="1" t="s">
        <v>69</v>
      </c>
      <c r="D45">
        <v>1</v>
      </c>
      <c r="E45">
        <v>1</v>
      </c>
      <c r="F45" s="2">
        <v>43420.815891203703</v>
      </c>
      <c r="G45" s="3">
        <v>43009</v>
      </c>
      <c r="H45" s="3">
        <v>43039</v>
      </c>
      <c r="I45" s="1" t="s">
        <v>70</v>
      </c>
      <c r="J45">
        <v>1234</v>
      </c>
      <c r="K45">
        <v>1231234455</v>
      </c>
      <c r="L45" s="1" t="s">
        <v>151</v>
      </c>
      <c r="N45" s="1" t="s">
        <v>71</v>
      </c>
      <c r="O45" s="1" t="s">
        <v>84</v>
      </c>
      <c r="P45" s="1" t="s">
        <v>84</v>
      </c>
      <c r="Q45" s="1" t="s">
        <v>84</v>
      </c>
      <c r="R45" s="1"/>
      <c r="S45" t="s">
        <v>84</v>
      </c>
      <c r="U45" s="1" t="s">
        <v>84</v>
      </c>
      <c r="V45" s="1" t="s">
        <v>84</v>
      </c>
      <c r="W45" s="1" t="s">
        <v>84</v>
      </c>
      <c r="X45" s="1"/>
      <c r="Y45" s="1"/>
      <c r="Z45" s="1"/>
      <c r="AA45" s="1"/>
      <c r="AC45" s="1"/>
      <c r="AE45" s="1"/>
      <c r="AG45" s="1"/>
      <c r="AP45" s="1" t="s">
        <v>72</v>
      </c>
      <c r="AQ45">
        <v>1</v>
      </c>
      <c r="AR45" s="1" t="s">
        <v>273</v>
      </c>
      <c r="AS45" t="s">
        <v>192</v>
      </c>
      <c r="AT45" t="s">
        <v>274</v>
      </c>
      <c r="AU45" s="1" t="s">
        <v>191</v>
      </c>
      <c r="AV45" s="3">
        <v>43039</v>
      </c>
      <c r="AW45" s="3">
        <v>43039</v>
      </c>
      <c r="AX45" s="3">
        <v>43039</v>
      </c>
      <c r="AY45" s="1" t="s">
        <v>85</v>
      </c>
      <c r="AZ45" s="1" t="s">
        <v>192</v>
      </c>
      <c r="BA45">
        <v>1430</v>
      </c>
      <c r="BB45">
        <v>8</v>
      </c>
      <c r="BC45">
        <v>17533</v>
      </c>
      <c r="BD45" s="1" t="s">
        <v>72</v>
      </c>
      <c r="BE45">
        <v>18</v>
      </c>
      <c r="BF45" s="1" t="s">
        <v>281</v>
      </c>
      <c r="BG45" s="1" t="s">
        <v>111</v>
      </c>
      <c r="BH45">
        <v>276</v>
      </c>
      <c r="BJ45" s="1"/>
      <c r="BK45" s="1" t="s">
        <v>208</v>
      </c>
      <c r="BL45" s="1" t="s">
        <v>86</v>
      </c>
      <c r="BM45">
        <v>0</v>
      </c>
      <c r="BO45" s="1"/>
      <c r="BP45" s="1"/>
      <c r="BQ45">
        <v>18</v>
      </c>
      <c r="BR45">
        <v>17533</v>
      </c>
      <c r="BS45">
        <v>17533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BS51"/>
  <sheetViews>
    <sheetView workbookViewId="0">
      <selection activeCell="D8" sqref="D8"/>
    </sheetView>
  </sheetViews>
  <sheetFormatPr defaultRowHeight="14.5" x14ac:dyDescent="0.35"/>
  <cols>
    <col min="1" max="1" width="19.453125" bestFit="1" customWidth="1"/>
    <col min="2" max="2" width="15.81640625" bestFit="1" customWidth="1"/>
    <col min="3" max="3" width="15" bestFit="1" customWidth="1"/>
    <col min="4" max="4" width="23" bestFit="1" customWidth="1"/>
    <col min="5" max="5" width="16.08984375" bestFit="1" customWidth="1"/>
    <col min="6" max="6" width="24.7265625" bestFit="1" customWidth="1"/>
    <col min="7" max="7" width="13" bestFit="1" customWidth="1"/>
    <col min="8" max="8" width="12.90625" bestFit="1" customWidth="1"/>
    <col min="9" max="9" width="24.26953125" bestFit="1" customWidth="1"/>
    <col min="10" max="10" width="15.90625" bestFit="1" customWidth="1"/>
    <col min="11" max="11" width="10.81640625" bestFit="1" customWidth="1"/>
    <col min="12" max="12" width="16.81640625" bestFit="1" customWidth="1"/>
    <col min="13" max="13" width="12.54296875" bestFit="1" customWidth="1"/>
    <col min="14" max="14" width="14.26953125" bestFit="1" customWidth="1"/>
    <col min="15" max="15" width="18.81640625" bestFit="1" customWidth="1"/>
    <col min="16" max="16" width="12.36328125" bestFit="1" customWidth="1"/>
    <col min="17" max="17" width="12" bestFit="1" customWidth="1"/>
    <col min="18" max="18" width="10.54296875" bestFit="1" customWidth="1"/>
    <col min="19" max="19" width="13.6328125" bestFit="1" customWidth="1"/>
    <col min="20" max="20" width="14" bestFit="1" customWidth="1"/>
    <col min="21" max="21" width="17.26953125" bestFit="1" customWidth="1"/>
    <col min="22" max="22" width="17.90625" bestFit="1" customWidth="1"/>
    <col min="23" max="23" width="12.08984375" bestFit="1" customWidth="1"/>
    <col min="24" max="24" width="5.81640625" bestFit="1" customWidth="1"/>
    <col min="25" max="25" width="14.81640625" bestFit="1" customWidth="1"/>
    <col min="26" max="26" width="80.7265625" bestFit="1" customWidth="1"/>
    <col min="27" max="27" width="14.54296875" bestFit="1" customWidth="1"/>
    <col min="28" max="28" width="16.453125" bestFit="1" customWidth="1"/>
    <col min="29" max="29" width="38.54296875" bestFit="1" customWidth="1"/>
    <col min="30" max="30" width="17.36328125" bestFit="1" customWidth="1"/>
    <col min="31" max="31" width="49.453125" bestFit="1" customWidth="1"/>
    <col min="32" max="32" width="20.6328125" bestFit="1" customWidth="1"/>
    <col min="33" max="33" width="80.6328125" bestFit="1" customWidth="1"/>
    <col min="34" max="34" width="25.1796875" bestFit="1" customWidth="1"/>
    <col min="35" max="35" width="21.90625" bestFit="1" customWidth="1"/>
    <col min="36" max="36" width="18.453125" bestFit="1" customWidth="1"/>
    <col min="37" max="37" width="15.26953125" bestFit="1" customWidth="1"/>
    <col min="38" max="38" width="24.1796875" bestFit="1" customWidth="1"/>
    <col min="39" max="39" width="20.90625" bestFit="1" customWidth="1"/>
    <col min="40" max="40" width="17.08984375" bestFit="1" customWidth="1"/>
    <col min="41" max="41" width="13.81640625" bestFit="1" customWidth="1"/>
    <col min="42" max="42" width="6.81640625" bestFit="1" customWidth="1"/>
    <col min="43" max="43" width="22.26953125" bestFit="1" customWidth="1"/>
    <col min="44" max="44" width="22.7265625" bestFit="1" customWidth="1"/>
    <col min="45" max="45" width="18.54296875" bestFit="1" customWidth="1"/>
    <col min="46" max="46" width="25.7265625" bestFit="1" customWidth="1"/>
    <col min="47" max="47" width="19.453125" bestFit="1" customWidth="1"/>
    <col min="48" max="48" width="17.6328125" bestFit="1" customWidth="1"/>
    <col min="49" max="49" width="17.7265625" bestFit="1" customWidth="1"/>
    <col min="50" max="50" width="21.08984375" bestFit="1" customWidth="1"/>
    <col min="51" max="51" width="18.6328125" bestFit="1" customWidth="1"/>
    <col min="52" max="52" width="17.36328125" bestFit="1" customWidth="1"/>
    <col min="53" max="53" width="26.36328125" bestFit="1" customWidth="1"/>
    <col min="54" max="54" width="26.54296875" bestFit="1" customWidth="1"/>
    <col min="55" max="55" width="22.7265625" bestFit="1" customWidth="1"/>
    <col min="56" max="56" width="6.81640625" bestFit="1" customWidth="1"/>
    <col min="57" max="57" width="13.90625" bestFit="1" customWidth="1"/>
    <col min="58" max="58" width="22.7265625" bestFit="1" customWidth="1"/>
    <col min="59" max="59" width="20.90625" bestFit="1" customWidth="1"/>
    <col min="60" max="60" width="17.90625" bestFit="1" customWidth="1"/>
    <col min="61" max="61" width="24.1796875" bestFit="1" customWidth="1"/>
    <col min="62" max="62" width="21.90625" bestFit="1" customWidth="1"/>
    <col min="63" max="63" width="21.81640625" bestFit="1" customWidth="1"/>
    <col min="64" max="64" width="17.6328125" bestFit="1" customWidth="1"/>
    <col min="65" max="65" width="14.6328125" bestFit="1" customWidth="1"/>
    <col min="66" max="66" width="20.90625" bestFit="1" customWidth="1"/>
    <col min="67" max="67" width="18.6328125" bestFit="1" customWidth="1"/>
    <col min="68" max="68" width="21.08984375" bestFit="1" customWidth="1"/>
    <col min="69" max="69" width="28.453125" bestFit="1" customWidth="1"/>
    <col min="70" max="70" width="17.1796875" bestFit="1" customWidth="1"/>
    <col min="71" max="71" width="13.90625" bestFit="1" customWidth="1"/>
  </cols>
  <sheetData>
    <row r="1" spans="1:71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65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  <c r="AZ1" t="s">
        <v>50</v>
      </c>
      <c r="BA1" t="s">
        <v>51</v>
      </c>
      <c r="BB1" t="s">
        <v>52</v>
      </c>
      <c r="BC1" t="s">
        <v>53</v>
      </c>
      <c r="BD1" t="s">
        <v>66</v>
      </c>
      <c r="BE1" t="s">
        <v>54</v>
      </c>
      <c r="BF1" t="s">
        <v>55</v>
      </c>
      <c r="BG1" t="s">
        <v>56</v>
      </c>
      <c r="BH1" t="s">
        <v>57</v>
      </c>
      <c r="BI1" t="s">
        <v>101</v>
      </c>
      <c r="BJ1" t="s">
        <v>102</v>
      </c>
      <c r="BK1" t="s">
        <v>58</v>
      </c>
      <c r="BL1" t="s">
        <v>59</v>
      </c>
      <c r="BM1" t="s">
        <v>60</v>
      </c>
      <c r="BN1" t="s">
        <v>103</v>
      </c>
      <c r="BO1" t="s">
        <v>104</v>
      </c>
      <c r="BP1" t="s">
        <v>61</v>
      </c>
      <c r="BQ1" t="s">
        <v>62</v>
      </c>
      <c r="BR1" t="s">
        <v>63</v>
      </c>
      <c r="BS1" t="s">
        <v>64</v>
      </c>
    </row>
    <row r="2" spans="1:71" x14ac:dyDescent="0.35">
      <c r="A2" s="1" t="s">
        <v>67</v>
      </c>
      <c r="B2" s="1" t="s">
        <v>68</v>
      </c>
      <c r="C2" s="1" t="s">
        <v>69</v>
      </c>
      <c r="D2">
        <v>1</v>
      </c>
      <c r="E2">
        <v>1</v>
      </c>
      <c r="F2" s="2">
        <v>43420.825312499997</v>
      </c>
      <c r="G2" s="3">
        <v>43040</v>
      </c>
      <c r="H2" s="3">
        <v>43069</v>
      </c>
      <c r="I2" s="1" t="s">
        <v>70</v>
      </c>
      <c r="J2">
        <v>1234</v>
      </c>
      <c r="K2">
        <v>1231234455</v>
      </c>
      <c r="L2" s="1" t="s">
        <v>151</v>
      </c>
      <c r="N2" s="1" t="s">
        <v>71</v>
      </c>
      <c r="O2" s="1" t="s">
        <v>84</v>
      </c>
      <c r="P2" s="1" t="s">
        <v>84</v>
      </c>
      <c r="Q2" s="1" t="s">
        <v>84</v>
      </c>
      <c r="R2" s="1"/>
      <c r="S2" t="s">
        <v>84</v>
      </c>
      <c r="U2" s="1" t="s">
        <v>84</v>
      </c>
      <c r="V2" s="1" t="s">
        <v>84</v>
      </c>
      <c r="W2" s="1" t="s">
        <v>84</v>
      </c>
      <c r="X2" s="1" t="s">
        <v>72</v>
      </c>
      <c r="Y2" s="1" t="s">
        <v>125</v>
      </c>
      <c r="Z2" s="1" t="s">
        <v>127</v>
      </c>
      <c r="AA2" s="1" t="s">
        <v>73</v>
      </c>
      <c r="AB2">
        <v>0</v>
      </c>
      <c r="AC2" s="1" t="s">
        <v>75</v>
      </c>
      <c r="AD2">
        <v>70</v>
      </c>
      <c r="AE2" s="1" t="s">
        <v>79</v>
      </c>
      <c r="AF2">
        <v>5</v>
      </c>
      <c r="AG2" s="1" t="s">
        <v>130</v>
      </c>
      <c r="AH2">
        <v>0</v>
      </c>
      <c r="AI2">
        <v>0</v>
      </c>
      <c r="AJ2">
        <v>0</v>
      </c>
      <c r="AK2">
        <v>1443</v>
      </c>
      <c r="AL2">
        <v>0</v>
      </c>
      <c r="AM2">
        <v>10947</v>
      </c>
      <c r="AN2">
        <v>0</v>
      </c>
      <c r="AO2">
        <v>10947</v>
      </c>
      <c r="AP2" s="1" t="s">
        <v>72</v>
      </c>
      <c r="AQ2">
        <v>1</v>
      </c>
      <c r="AR2" s="1" t="s">
        <v>283</v>
      </c>
      <c r="AS2" t="s">
        <v>209</v>
      </c>
      <c r="AT2" t="s">
        <v>284</v>
      </c>
      <c r="AU2" s="1" t="s">
        <v>87</v>
      </c>
      <c r="AV2" s="3">
        <v>43069</v>
      </c>
      <c r="AW2" s="3">
        <v>43069</v>
      </c>
      <c r="AX2" s="3">
        <v>43069</v>
      </c>
      <c r="AY2" s="1" t="s">
        <v>85</v>
      </c>
      <c r="AZ2" s="1" t="s">
        <v>209</v>
      </c>
      <c r="BA2">
        <v>38130</v>
      </c>
      <c r="BB2">
        <v>10</v>
      </c>
      <c r="BC2">
        <v>66780.23</v>
      </c>
      <c r="BD2" s="1"/>
      <c r="BF2" s="1"/>
      <c r="BG2" s="1"/>
      <c r="BJ2" s="1"/>
      <c r="BK2" s="1"/>
      <c r="BL2" s="1"/>
      <c r="BO2" s="1"/>
      <c r="BP2" s="1"/>
      <c r="BQ2">
        <v>24</v>
      </c>
      <c r="BR2">
        <v>66780.23</v>
      </c>
      <c r="BS2">
        <v>66780.23</v>
      </c>
    </row>
    <row r="3" spans="1:71" x14ac:dyDescent="0.35">
      <c r="A3" s="1" t="s">
        <v>67</v>
      </c>
      <c r="B3" s="1" t="s">
        <v>68</v>
      </c>
      <c r="C3" s="1" t="s">
        <v>69</v>
      </c>
      <c r="D3">
        <v>1</v>
      </c>
      <c r="E3">
        <v>1</v>
      </c>
      <c r="F3" s="2">
        <v>43420.825312499997</v>
      </c>
      <c r="G3" s="3">
        <v>43040</v>
      </c>
      <c r="H3" s="3">
        <v>43069</v>
      </c>
      <c r="I3" s="1" t="s">
        <v>70</v>
      </c>
      <c r="J3">
        <v>1234</v>
      </c>
      <c r="K3">
        <v>1231234455</v>
      </c>
      <c r="L3" s="1" t="s">
        <v>151</v>
      </c>
      <c r="N3" s="1" t="s">
        <v>71</v>
      </c>
      <c r="O3" s="1" t="s">
        <v>84</v>
      </c>
      <c r="P3" s="1" t="s">
        <v>84</v>
      </c>
      <c r="Q3" s="1" t="s">
        <v>84</v>
      </c>
      <c r="R3" s="1"/>
      <c r="S3" t="s">
        <v>84</v>
      </c>
      <c r="U3" s="1" t="s">
        <v>84</v>
      </c>
      <c r="V3" s="1" t="s">
        <v>84</v>
      </c>
      <c r="W3" s="1" t="s">
        <v>84</v>
      </c>
      <c r="X3" s="1" t="s">
        <v>72</v>
      </c>
      <c r="Y3" s="1" t="s">
        <v>218</v>
      </c>
      <c r="Z3" s="1" t="s">
        <v>221</v>
      </c>
      <c r="AA3" s="1" t="s">
        <v>73</v>
      </c>
      <c r="AB3">
        <v>2</v>
      </c>
      <c r="AC3" s="1" t="s">
        <v>76</v>
      </c>
      <c r="AD3">
        <v>201</v>
      </c>
      <c r="AE3" s="1" t="s">
        <v>80</v>
      </c>
      <c r="AF3" t="s">
        <v>224</v>
      </c>
      <c r="AG3" s="1" t="s">
        <v>226</v>
      </c>
      <c r="AH3">
        <v>0</v>
      </c>
      <c r="AI3">
        <v>0</v>
      </c>
      <c r="AJ3">
        <v>0</v>
      </c>
      <c r="AK3">
        <v>0</v>
      </c>
      <c r="AL3">
        <v>18696</v>
      </c>
      <c r="AM3">
        <v>0</v>
      </c>
      <c r="AN3">
        <v>18696</v>
      </c>
      <c r="AO3">
        <v>0</v>
      </c>
      <c r="AP3" s="1" t="s">
        <v>72</v>
      </c>
      <c r="AQ3">
        <v>1</v>
      </c>
      <c r="AR3" s="1" t="s">
        <v>283</v>
      </c>
      <c r="AS3" t="s">
        <v>209</v>
      </c>
      <c r="AT3" t="s">
        <v>284</v>
      </c>
      <c r="AU3" s="1" t="s">
        <v>87</v>
      </c>
      <c r="AV3" s="3">
        <v>43069</v>
      </c>
      <c r="AW3" s="3">
        <v>43069</v>
      </c>
      <c r="AX3" s="3">
        <v>43069</v>
      </c>
      <c r="AY3" s="1" t="s">
        <v>85</v>
      </c>
      <c r="AZ3" s="1" t="s">
        <v>209</v>
      </c>
      <c r="BA3">
        <v>38130</v>
      </c>
      <c r="BB3">
        <v>10</v>
      </c>
      <c r="BC3">
        <v>66780.23</v>
      </c>
      <c r="BD3" s="1"/>
      <c r="BF3" s="1"/>
      <c r="BG3" s="1"/>
      <c r="BJ3" s="1"/>
      <c r="BK3" s="1"/>
      <c r="BL3" s="1"/>
      <c r="BO3" s="1"/>
      <c r="BP3" s="1"/>
      <c r="BQ3">
        <v>24</v>
      </c>
      <c r="BR3">
        <v>66780.23</v>
      </c>
      <c r="BS3">
        <v>66780.23</v>
      </c>
    </row>
    <row r="4" spans="1:71" x14ac:dyDescent="0.35">
      <c r="A4" s="1" t="s">
        <v>67</v>
      </c>
      <c r="B4" s="1" t="s">
        <v>68</v>
      </c>
      <c r="C4" s="1" t="s">
        <v>69</v>
      </c>
      <c r="D4">
        <v>1</v>
      </c>
      <c r="E4">
        <v>1</v>
      </c>
      <c r="F4" s="2">
        <v>43420.825312499997</v>
      </c>
      <c r="G4" s="3">
        <v>43040</v>
      </c>
      <c r="H4" s="3">
        <v>43069</v>
      </c>
      <c r="I4" s="1" t="s">
        <v>70</v>
      </c>
      <c r="J4">
        <v>1234</v>
      </c>
      <c r="K4">
        <v>1231234455</v>
      </c>
      <c r="L4" s="1" t="s">
        <v>151</v>
      </c>
      <c r="N4" s="1" t="s">
        <v>71</v>
      </c>
      <c r="O4" s="1" t="s">
        <v>84</v>
      </c>
      <c r="P4" s="1" t="s">
        <v>84</v>
      </c>
      <c r="Q4" s="1" t="s">
        <v>84</v>
      </c>
      <c r="R4" s="1"/>
      <c r="S4" t="s">
        <v>84</v>
      </c>
      <c r="U4" s="1" t="s">
        <v>84</v>
      </c>
      <c r="V4" s="1" t="s">
        <v>84</v>
      </c>
      <c r="W4" s="1" t="s">
        <v>84</v>
      </c>
      <c r="X4" s="1" t="s">
        <v>72</v>
      </c>
      <c r="Y4" s="1" t="s">
        <v>197</v>
      </c>
      <c r="Z4" s="1" t="s">
        <v>200</v>
      </c>
      <c r="AA4" s="1" t="s">
        <v>73</v>
      </c>
      <c r="AB4">
        <v>2</v>
      </c>
      <c r="AC4" s="1" t="s">
        <v>76</v>
      </c>
      <c r="AD4">
        <v>201</v>
      </c>
      <c r="AE4" s="1" t="s">
        <v>80</v>
      </c>
      <c r="AF4" t="s">
        <v>204</v>
      </c>
      <c r="AG4" s="1" t="s">
        <v>135</v>
      </c>
      <c r="AH4">
        <v>0</v>
      </c>
      <c r="AI4">
        <v>0</v>
      </c>
      <c r="AJ4">
        <v>38130</v>
      </c>
      <c r="AK4">
        <v>0</v>
      </c>
      <c r="AL4">
        <v>239973</v>
      </c>
      <c r="AM4">
        <v>0</v>
      </c>
      <c r="AN4">
        <v>239973</v>
      </c>
      <c r="AO4">
        <v>0</v>
      </c>
      <c r="AP4" s="1" t="s">
        <v>72</v>
      </c>
      <c r="AQ4">
        <v>1</v>
      </c>
      <c r="AR4" s="1" t="s">
        <v>283</v>
      </c>
      <c r="AS4" t="s">
        <v>209</v>
      </c>
      <c r="AT4" t="s">
        <v>284</v>
      </c>
      <c r="AU4" s="1" t="s">
        <v>87</v>
      </c>
      <c r="AV4" s="3">
        <v>43069</v>
      </c>
      <c r="AW4" s="3">
        <v>43069</v>
      </c>
      <c r="AX4" s="3">
        <v>43069</v>
      </c>
      <c r="AY4" s="1" t="s">
        <v>85</v>
      </c>
      <c r="AZ4" s="1" t="s">
        <v>209</v>
      </c>
      <c r="BA4">
        <v>38130</v>
      </c>
      <c r="BB4">
        <v>10</v>
      </c>
      <c r="BC4">
        <v>66780.23</v>
      </c>
      <c r="BD4" s="1"/>
      <c r="BF4" s="1"/>
      <c r="BG4" s="1"/>
      <c r="BJ4" s="1"/>
      <c r="BK4" s="1"/>
      <c r="BL4" s="1"/>
      <c r="BO4" s="1"/>
      <c r="BP4" s="1"/>
      <c r="BQ4">
        <v>24</v>
      </c>
      <c r="BR4">
        <v>66780.23</v>
      </c>
      <c r="BS4">
        <v>66780.23</v>
      </c>
    </row>
    <row r="5" spans="1:71" x14ac:dyDescent="0.35">
      <c r="A5" s="1" t="s">
        <v>67</v>
      </c>
      <c r="B5" s="1" t="s">
        <v>68</v>
      </c>
      <c r="C5" s="1" t="s">
        <v>69</v>
      </c>
      <c r="D5">
        <v>1</v>
      </c>
      <c r="E5">
        <v>1</v>
      </c>
      <c r="F5" s="2">
        <v>43420.825312499997</v>
      </c>
      <c r="G5" s="3">
        <v>43040</v>
      </c>
      <c r="H5" s="3">
        <v>43069</v>
      </c>
      <c r="I5" s="1" t="s">
        <v>70</v>
      </c>
      <c r="J5">
        <v>1234</v>
      </c>
      <c r="K5">
        <v>1231234455</v>
      </c>
      <c r="L5" s="1" t="s">
        <v>151</v>
      </c>
      <c r="N5" s="1" t="s">
        <v>71</v>
      </c>
      <c r="O5" s="1" t="s">
        <v>84</v>
      </c>
      <c r="P5" s="1" t="s">
        <v>84</v>
      </c>
      <c r="Q5" s="1" t="s">
        <v>84</v>
      </c>
      <c r="R5" s="1"/>
      <c r="S5" t="s">
        <v>84</v>
      </c>
      <c r="U5" s="1" t="s">
        <v>84</v>
      </c>
      <c r="V5" s="1" t="s">
        <v>84</v>
      </c>
      <c r="W5" s="1" t="s">
        <v>84</v>
      </c>
      <c r="X5" s="1" t="s">
        <v>72</v>
      </c>
      <c r="Y5" s="1" t="s">
        <v>210</v>
      </c>
      <c r="Z5" s="1" t="s">
        <v>211</v>
      </c>
      <c r="AA5" s="1" t="s">
        <v>73</v>
      </c>
      <c r="AB5">
        <v>2</v>
      </c>
      <c r="AC5" s="1" t="s">
        <v>76</v>
      </c>
      <c r="AD5">
        <v>201</v>
      </c>
      <c r="AE5" s="1" t="s">
        <v>80</v>
      </c>
      <c r="AF5" t="s">
        <v>212</v>
      </c>
      <c r="AG5" s="1" t="s">
        <v>213</v>
      </c>
      <c r="AH5">
        <v>0</v>
      </c>
      <c r="AI5">
        <v>0</v>
      </c>
      <c r="AJ5">
        <v>11931</v>
      </c>
      <c r="AK5">
        <v>0</v>
      </c>
      <c r="AL5">
        <v>71180.100000000006</v>
      </c>
      <c r="AM5">
        <v>0</v>
      </c>
      <c r="AN5">
        <v>71180.100000000006</v>
      </c>
      <c r="AO5">
        <v>0</v>
      </c>
      <c r="AP5" s="1" t="s">
        <v>72</v>
      </c>
      <c r="AQ5">
        <v>1</v>
      </c>
      <c r="AR5" s="1" t="s">
        <v>283</v>
      </c>
      <c r="AS5" t="s">
        <v>209</v>
      </c>
      <c r="AT5" t="s">
        <v>284</v>
      </c>
      <c r="AU5" s="1" t="s">
        <v>87</v>
      </c>
      <c r="AV5" s="3">
        <v>43069</v>
      </c>
      <c r="AW5" s="3">
        <v>43069</v>
      </c>
      <c r="AX5" s="3">
        <v>43069</v>
      </c>
      <c r="AY5" s="1" t="s">
        <v>85</v>
      </c>
      <c r="AZ5" s="1" t="s">
        <v>209</v>
      </c>
      <c r="BA5">
        <v>38130</v>
      </c>
      <c r="BB5">
        <v>10</v>
      </c>
      <c r="BC5">
        <v>66780.23</v>
      </c>
      <c r="BD5" s="1"/>
      <c r="BF5" s="1"/>
      <c r="BG5" s="1"/>
      <c r="BJ5" s="1"/>
      <c r="BK5" s="1"/>
      <c r="BL5" s="1"/>
      <c r="BO5" s="1"/>
      <c r="BP5" s="1"/>
      <c r="BQ5">
        <v>24</v>
      </c>
      <c r="BR5">
        <v>66780.23</v>
      </c>
      <c r="BS5">
        <v>66780.23</v>
      </c>
    </row>
    <row r="6" spans="1:71" x14ac:dyDescent="0.35">
      <c r="A6" s="1" t="s">
        <v>67</v>
      </c>
      <c r="B6" s="1" t="s">
        <v>68</v>
      </c>
      <c r="C6" s="1" t="s">
        <v>69</v>
      </c>
      <c r="D6">
        <v>1</v>
      </c>
      <c r="E6">
        <v>1</v>
      </c>
      <c r="F6" s="2">
        <v>43420.825312499997</v>
      </c>
      <c r="G6" s="3">
        <v>43040</v>
      </c>
      <c r="H6" s="3">
        <v>43069</v>
      </c>
      <c r="I6" s="1" t="s">
        <v>70</v>
      </c>
      <c r="J6">
        <v>1234</v>
      </c>
      <c r="K6">
        <v>1231234455</v>
      </c>
      <c r="L6" s="1" t="s">
        <v>151</v>
      </c>
      <c r="N6" s="1" t="s">
        <v>71</v>
      </c>
      <c r="O6" s="1" t="s">
        <v>84</v>
      </c>
      <c r="P6" s="1" t="s">
        <v>84</v>
      </c>
      <c r="Q6" s="1" t="s">
        <v>84</v>
      </c>
      <c r="R6" s="1"/>
      <c r="S6" t="s">
        <v>84</v>
      </c>
      <c r="U6" s="1" t="s">
        <v>84</v>
      </c>
      <c r="V6" s="1" t="s">
        <v>84</v>
      </c>
      <c r="W6" s="1" t="s">
        <v>84</v>
      </c>
      <c r="X6" s="1" t="s">
        <v>72</v>
      </c>
      <c r="Y6" s="1" t="s">
        <v>152</v>
      </c>
      <c r="Z6" s="1" t="s">
        <v>164</v>
      </c>
      <c r="AA6" s="1" t="s">
        <v>73</v>
      </c>
      <c r="AB6">
        <v>2</v>
      </c>
      <c r="AC6" s="1" t="s">
        <v>76</v>
      </c>
      <c r="AD6">
        <v>202</v>
      </c>
      <c r="AE6" s="1" t="s">
        <v>81</v>
      </c>
      <c r="AF6" t="s">
        <v>178</v>
      </c>
      <c r="AG6" s="1" t="s">
        <v>182</v>
      </c>
      <c r="AH6">
        <v>0</v>
      </c>
      <c r="AI6">
        <v>0</v>
      </c>
      <c r="AJ6">
        <v>0</v>
      </c>
      <c r="AK6">
        <v>616.23</v>
      </c>
      <c r="AL6">
        <v>0</v>
      </c>
      <c r="AM6">
        <v>3321.56</v>
      </c>
      <c r="AN6">
        <v>0</v>
      </c>
      <c r="AO6">
        <v>3321.56</v>
      </c>
      <c r="AP6" s="1" t="s">
        <v>72</v>
      </c>
      <c r="AQ6">
        <v>1</v>
      </c>
      <c r="AR6" s="1" t="s">
        <v>283</v>
      </c>
      <c r="AS6" t="s">
        <v>209</v>
      </c>
      <c r="AT6" t="s">
        <v>284</v>
      </c>
      <c r="AU6" s="1" t="s">
        <v>87</v>
      </c>
      <c r="AV6" s="3">
        <v>43069</v>
      </c>
      <c r="AW6" s="3">
        <v>43069</v>
      </c>
      <c r="AX6" s="3">
        <v>43069</v>
      </c>
      <c r="AY6" s="1" t="s">
        <v>85</v>
      </c>
      <c r="AZ6" s="1" t="s">
        <v>209</v>
      </c>
      <c r="BA6">
        <v>38130</v>
      </c>
      <c r="BB6">
        <v>10</v>
      </c>
      <c r="BC6">
        <v>66780.23</v>
      </c>
      <c r="BD6" s="1"/>
      <c r="BF6" s="1"/>
      <c r="BG6" s="1"/>
      <c r="BJ6" s="1"/>
      <c r="BK6" s="1"/>
      <c r="BL6" s="1"/>
      <c r="BO6" s="1"/>
      <c r="BP6" s="1"/>
      <c r="BQ6">
        <v>24</v>
      </c>
      <c r="BR6">
        <v>66780.23</v>
      </c>
      <c r="BS6">
        <v>66780.23</v>
      </c>
    </row>
    <row r="7" spans="1:71" x14ac:dyDescent="0.35">
      <c r="A7" s="1" t="s">
        <v>67</v>
      </c>
      <c r="B7" s="1" t="s">
        <v>68</v>
      </c>
      <c r="C7" s="1" t="s">
        <v>69</v>
      </c>
      <c r="D7">
        <v>1</v>
      </c>
      <c r="E7">
        <v>1</v>
      </c>
      <c r="F7" s="2">
        <v>43420.825312499997</v>
      </c>
      <c r="G7" s="3">
        <v>43040</v>
      </c>
      <c r="H7" s="3">
        <v>43069</v>
      </c>
      <c r="I7" s="1" t="s">
        <v>70</v>
      </c>
      <c r="J7">
        <v>1234</v>
      </c>
      <c r="K7">
        <v>1231234455</v>
      </c>
      <c r="L7" s="1" t="s">
        <v>151</v>
      </c>
      <c r="N7" s="1" t="s">
        <v>71</v>
      </c>
      <c r="O7" s="1" t="s">
        <v>84</v>
      </c>
      <c r="P7" s="1" t="s">
        <v>84</v>
      </c>
      <c r="Q7" s="1" t="s">
        <v>84</v>
      </c>
      <c r="R7" s="1"/>
      <c r="S7" t="s">
        <v>84</v>
      </c>
      <c r="U7" s="1" t="s">
        <v>84</v>
      </c>
      <c r="V7" s="1" t="s">
        <v>84</v>
      </c>
      <c r="W7" s="1" t="s">
        <v>84</v>
      </c>
      <c r="X7" s="1" t="s">
        <v>72</v>
      </c>
      <c r="Y7" s="1" t="s">
        <v>153</v>
      </c>
      <c r="Z7" s="1" t="s">
        <v>165</v>
      </c>
      <c r="AA7" s="1" t="s">
        <v>73</v>
      </c>
      <c r="AB7">
        <v>2</v>
      </c>
      <c r="AC7" s="1" t="s">
        <v>76</v>
      </c>
      <c r="AD7">
        <v>202</v>
      </c>
      <c r="AE7" s="1" t="s">
        <v>81</v>
      </c>
      <c r="AF7" t="s">
        <v>179</v>
      </c>
      <c r="AG7" s="1" t="s">
        <v>183</v>
      </c>
      <c r="AH7">
        <v>0</v>
      </c>
      <c r="AI7">
        <v>0</v>
      </c>
      <c r="AJ7">
        <v>0</v>
      </c>
      <c r="AK7">
        <v>0</v>
      </c>
      <c r="AL7">
        <v>0</v>
      </c>
      <c r="AM7">
        <v>2337</v>
      </c>
      <c r="AN7">
        <v>0</v>
      </c>
      <c r="AO7">
        <v>2337</v>
      </c>
      <c r="AP7" s="1" t="s">
        <v>72</v>
      </c>
      <c r="AQ7">
        <v>1</v>
      </c>
      <c r="AR7" s="1" t="s">
        <v>283</v>
      </c>
      <c r="AS7" t="s">
        <v>209</v>
      </c>
      <c r="AT7" t="s">
        <v>284</v>
      </c>
      <c r="AU7" s="1" t="s">
        <v>87</v>
      </c>
      <c r="AV7" s="3">
        <v>43069</v>
      </c>
      <c r="AW7" s="3">
        <v>43069</v>
      </c>
      <c r="AX7" s="3">
        <v>43069</v>
      </c>
      <c r="AY7" s="1" t="s">
        <v>85</v>
      </c>
      <c r="AZ7" s="1" t="s">
        <v>209</v>
      </c>
      <c r="BA7">
        <v>38130</v>
      </c>
      <c r="BB7">
        <v>10</v>
      </c>
      <c r="BC7">
        <v>66780.23</v>
      </c>
      <c r="BD7" s="1"/>
      <c r="BF7" s="1"/>
      <c r="BG7" s="1"/>
      <c r="BJ7" s="1"/>
      <c r="BK7" s="1"/>
      <c r="BL7" s="1"/>
      <c r="BO7" s="1"/>
      <c r="BP7" s="1"/>
      <c r="BQ7">
        <v>24</v>
      </c>
      <c r="BR7">
        <v>66780.23</v>
      </c>
      <c r="BS7">
        <v>66780.23</v>
      </c>
    </row>
    <row r="8" spans="1:71" x14ac:dyDescent="0.35">
      <c r="A8" s="1" t="s">
        <v>67</v>
      </c>
      <c r="B8" s="1" t="s">
        <v>68</v>
      </c>
      <c r="C8" s="1" t="s">
        <v>69</v>
      </c>
      <c r="D8">
        <v>1</v>
      </c>
      <c r="E8">
        <v>1</v>
      </c>
      <c r="F8" s="2">
        <v>43420.825312499997</v>
      </c>
      <c r="G8" s="3">
        <v>43040</v>
      </c>
      <c r="H8" s="3">
        <v>43069</v>
      </c>
      <c r="I8" s="1" t="s">
        <v>70</v>
      </c>
      <c r="J8">
        <v>1234</v>
      </c>
      <c r="K8">
        <v>1231234455</v>
      </c>
      <c r="L8" s="1" t="s">
        <v>151</v>
      </c>
      <c r="N8" s="1" t="s">
        <v>71</v>
      </c>
      <c r="O8" s="1" t="s">
        <v>84</v>
      </c>
      <c r="P8" s="1" t="s">
        <v>84</v>
      </c>
      <c r="Q8" s="1" t="s">
        <v>84</v>
      </c>
      <c r="R8" s="1"/>
      <c r="S8" t="s">
        <v>84</v>
      </c>
      <c r="U8" s="1" t="s">
        <v>84</v>
      </c>
      <c r="V8" s="1" t="s">
        <v>84</v>
      </c>
      <c r="W8" s="1" t="s">
        <v>84</v>
      </c>
      <c r="X8" s="1" t="s">
        <v>72</v>
      </c>
      <c r="Y8" s="1" t="s">
        <v>154</v>
      </c>
      <c r="Z8" s="1" t="s">
        <v>166</v>
      </c>
      <c r="AA8" s="1" t="s">
        <v>73</v>
      </c>
      <c r="AB8">
        <v>2</v>
      </c>
      <c r="AC8" s="1" t="s">
        <v>76</v>
      </c>
      <c r="AD8">
        <v>202</v>
      </c>
      <c r="AE8" s="1" t="s">
        <v>81</v>
      </c>
      <c r="AF8" t="s">
        <v>180</v>
      </c>
      <c r="AG8" s="1" t="s">
        <v>184</v>
      </c>
      <c r="AH8">
        <v>0</v>
      </c>
      <c r="AI8">
        <v>0</v>
      </c>
      <c r="AJ8">
        <v>0</v>
      </c>
      <c r="AK8">
        <v>0</v>
      </c>
      <c r="AL8">
        <v>0</v>
      </c>
      <c r="AM8">
        <v>7150</v>
      </c>
      <c r="AN8">
        <v>0</v>
      </c>
      <c r="AO8">
        <v>7150</v>
      </c>
      <c r="AP8" s="1" t="s">
        <v>72</v>
      </c>
      <c r="AQ8">
        <v>1</v>
      </c>
      <c r="AR8" s="1" t="s">
        <v>283</v>
      </c>
      <c r="AS8" t="s">
        <v>209</v>
      </c>
      <c r="AT8" t="s">
        <v>284</v>
      </c>
      <c r="AU8" s="1" t="s">
        <v>87</v>
      </c>
      <c r="AV8" s="3">
        <v>43069</v>
      </c>
      <c r="AW8" s="3">
        <v>43069</v>
      </c>
      <c r="AX8" s="3">
        <v>43069</v>
      </c>
      <c r="AY8" s="1" t="s">
        <v>85</v>
      </c>
      <c r="AZ8" s="1" t="s">
        <v>209</v>
      </c>
      <c r="BA8">
        <v>38130</v>
      </c>
      <c r="BB8">
        <v>10</v>
      </c>
      <c r="BC8">
        <v>66780.23</v>
      </c>
      <c r="BD8" s="1"/>
      <c r="BF8" s="1"/>
      <c r="BG8" s="1"/>
      <c r="BJ8" s="1"/>
      <c r="BK8" s="1"/>
      <c r="BL8" s="1"/>
      <c r="BO8" s="1"/>
      <c r="BP8" s="1"/>
      <c r="BQ8">
        <v>24</v>
      </c>
      <c r="BR8">
        <v>66780.23</v>
      </c>
      <c r="BS8">
        <v>66780.23</v>
      </c>
    </row>
    <row r="9" spans="1:71" x14ac:dyDescent="0.35">
      <c r="A9" s="1" t="s">
        <v>67</v>
      </c>
      <c r="B9" s="1" t="s">
        <v>68</v>
      </c>
      <c r="C9" s="1" t="s">
        <v>69</v>
      </c>
      <c r="D9">
        <v>1</v>
      </c>
      <c r="E9">
        <v>1</v>
      </c>
      <c r="F9" s="2">
        <v>43420.825312499997</v>
      </c>
      <c r="G9" s="3">
        <v>43040</v>
      </c>
      <c r="H9" s="3">
        <v>43069</v>
      </c>
      <c r="I9" s="1" t="s">
        <v>70</v>
      </c>
      <c r="J9">
        <v>1234</v>
      </c>
      <c r="K9">
        <v>1231234455</v>
      </c>
      <c r="L9" s="1" t="s">
        <v>151</v>
      </c>
      <c r="N9" s="1" t="s">
        <v>71</v>
      </c>
      <c r="O9" s="1" t="s">
        <v>84</v>
      </c>
      <c r="P9" s="1" t="s">
        <v>84</v>
      </c>
      <c r="Q9" s="1" t="s">
        <v>84</v>
      </c>
      <c r="R9" s="1"/>
      <c r="S9" t="s">
        <v>84</v>
      </c>
      <c r="U9" s="1" t="s">
        <v>84</v>
      </c>
      <c r="V9" s="1" t="s">
        <v>84</v>
      </c>
      <c r="W9" s="1" t="s">
        <v>84</v>
      </c>
      <c r="X9" s="1" t="s">
        <v>72</v>
      </c>
      <c r="Y9" s="1" t="s">
        <v>198</v>
      </c>
      <c r="Z9" s="1" t="s">
        <v>201</v>
      </c>
      <c r="AA9" s="1" t="s">
        <v>73</v>
      </c>
      <c r="AB9">
        <v>2</v>
      </c>
      <c r="AC9" s="1" t="s">
        <v>76</v>
      </c>
      <c r="AD9">
        <v>202</v>
      </c>
      <c r="AE9" s="1" t="s">
        <v>81</v>
      </c>
      <c r="AF9" t="s">
        <v>205</v>
      </c>
      <c r="AG9" s="1" t="s">
        <v>207</v>
      </c>
      <c r="AH9">
        <v>0</v>
      </c>
      <c r="AI9">
        <v>0</v>
      </c>
      <c r="AJ9">
        <v>0</v>
      </c>
      <c r="AK9">
        <v>1476</v>
      </c>
      <c r="AL9">
        <v>0</v>
      </c>
      <c r="AM9">
        <v>13284</v>
      </c>
      <c r="AN9">
        <v>0</v>
      </c>
      <c r="AO9">
        <v>13284</v>
      </c>
      <c r="AP9" s="1" t="s">
        <v>72</v>
      </c>
      <c r="AQ9">
        <v>1</v>
      </c>
      <c r="AR9" s="1" t="s">
        <v>283</v>
      </c>
      <c r="AS9" t="s">
        <v>209</v>
      </c>
      <c r="AT9" t="s">
        <v>284</v>
      </c>
      <c r="AU9" s="1" t="s">
        <v>87</v>
      </c>
      <c r="AV9" s="3">
        <v>43069</v>
      </c>
      <c r="AW9" s="3">
        <v>43069</v>
      </c>
      <c r="AX9" s="3">
        <v>43069</v>
      </c>
      <c r="AY9" s="1" t="s">
        <v>85</v>
      </c>
      <c r="AZ9" s="1" t="s">
        <v>209</v>
      </c>
      <c r="BA9">
        <v>38130</v>
      </c>
      <c r="BB9">
        <v>10</v>
      </c>
      <c r="BC9">
        <v>66780.23</v>
      </c>
      <c r="BD9" s="1"/>
      <c r="BF9" s="1"/>
      <c r="BG9" s="1"/>
      <c r="BJ9" s="1"/>
      <c r="BK9" s="1"/>
      <c r="BL9" s="1"/>
      <c r="BO9" s="1"/>
      <c r="BP9" s="1"/>
      <c r="BQ9">
        <v>24</v>
      </c>
      <c r="BR9">
        <v>66780.23</v>
      </c>
      <c r="BS9">
        <v>66780.23</v>
      </c>
    </row>
    <row r="10" spans="1:71" x14ac:dyDescent="0.35">
      <c r="A10" s="1" t="s">
        <v>67</v>
      </c>
      <c r="B10" s="1" t="s">
        <v>68</v>
      </c>
      <c r="C10" s="1" t="s">
        <v>69</v>
      </c>
      <c r="D10">
        <v>1</v>
      </c>
      <c r="E10">
        <v>1</v>
      </c>
      <c r="F10" s="2">
        <v>43420.825312499997</v>
      </c>
      <c r="G10" s="3">
        <v>43040</v>
      </c>
      <c r="H10" s="3">
        <v>43069</v>
      </c>
      <c r="I10" s="1" t="s">
        <v>70</v>
      </c>
      <c r="J10">
        <v>1234</v>
      </c>
      <c r="K10">
        <v>1231234455</v>
      </c>
      <c r="L10" s="1" t="s">
        <v>151</v>
      </c>
      <c r="N10" s="1" t="s">
        <v>71</v>
      </c>
      <c r="O10" s="1" t="s">
        <v>84</v>
      </c>
      <c r="P10" s="1" t="s">
        <v>84</v>
      </c>
      <c r="Q10" s="1" t="s">
        <v>84</v>
      </c>
      <c r="R10" s="1"/>
      <c r="S10" t="s">
        <v>84</v>
      </c>
      <c r="U10" s="1" t="s">
        <v>84</v>
      </c>
      <c r="V10" s="1" t="s">
        <v>84</v>
      </c>
      <c r="W10" s="1" t="s">
        <v>84</v>
      </c>
      <c r="X10" s="1" t="s">
        <v>72</v>
      </c>
      <c r="Y10" s="1" t="s">
        <v>219</v>
      </c>
      <c r="Z10" s="1" t="s">
        <v>222</v>
      </c>
      <c r="AA10" s="1" t="s">
        <v>73</v>
      </c>
      <c r="AB10">
        <v>2</v>
      </c>
      <c r="AC10" s="1" t="s">
        <v>76</v>
      </c>
      <c r="AD10">
        <v>202</v>
      </c>
      <c r="AE10" s="1" t="s">
        <v>81</v>
      </c>
      <c r="AF10" t="s">
        <v>225</v>
      </c>
      <c r="AG10" s="1" t="s">
        <v>227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4494.42</v>
      </c>
      <c r="AN10">
        <v>0</v>
      </c>
      <c r="AO10">
        <v>4494.42</v>
      </c>
      <c r="AP10" s="1" t="s">
        <v>72</v>
      </c>
      <c r="AQ10">
        <v>1</v>
      </c>
      <c r="AR10" s="1" t="s">
        <v>283</v>
      </c>
      <c r="AS10" t="s">
        <v>209</v>
      </c>
      <c r="AT10" t="s">
        <v>284</v>
      </c>
      <c r="AU10" s="1" t="s">
        <v>87</v>
      </c>
      <c r="AV10" s="3">
        <v>43069</v>
      </c>
      <c r="AW10" s="3">
        <v>43069</v>
      </c>
      <c r="AX10" s="3">
        <v>43069</v>
      </c>
      <c r="AY10" s="1" t="s">
        <v>85</v>
      </c>
      <c r="AZ10" s="1" t="s">
        <v>209</v>
      </c>
      <c r="BA10">
        <v>38130</v>
      </c>
      <c r="BB10">
        <v>10</v>
      </c>
      <c r="BC10">
        <v>66780.23</v>
      </c>
      <c r="BD10" s="1"/>
      <c r="BF10" s="1"/>
      <c r="BG10" s="1"/>
      <c r="BJ10" s="1"/>
      <c r="BK10" s="1"/>
      <c r="BL10" s="1"/>
      <c r="BO10" s="1"/>
      <c r="BP10" s="1"/>
      <c r="BQ10">
        <v>24</v>
      </c>
      <c r="BR10">
        <v>66780.23</v>
      </c>
      <c r="BS10">
        <v>66780.23</v>
      </c>
    </row>
    <row r="11" spans="1:71" x14ac:dyDescent="0.35">
      <c r="A11" s="1" t="s">
        <v>67</v>
      </c>
      <c r="B11" s="1" t="s">
        <v>68</v>
      </c>
      <c r="C11" s="1" t="s">
        <v>69</v>
      </c>
      <c r="D11">
        <v>1</v>
      </c>
      <c r="E11">
        <v>1</v>
      </c>
      <c r="F11" s="2">
        <v>43420.825312499997</v>
      </c>
      <c r="G11" s="3">
        <v>43040</v>
      </c>
      <c r="H11" s="3">
        <v>43069</v>
      </c>
      <c r="I11" s="1" t="s">
        <v>70</v>
      </c>
      <c r="J11">
        <v>1234</v>
      </c>
      <c r="K11">
        <v>1231234455</v>
      </c>
      <c r="L11" s="1" t="s">
        <v>151</v>
      </c>
      <c r="N11" s="1" t="s">
        <v>71</v>
      </c>
      <c r="O11" s="1" t="s">
        <v>84</v>
      </c>
      <c r="P11" s="1" t="s">
        <v>84</v>
      </c>
      <c r="Q11" s="1" t="s">
        <v>84</v>
      </c>
      <c r="R11" s="1"/>
      <c r="S11" t="s">
        <v>84</v>
      </c>
      <c r="U11" s="1" t="s">
        <v>84</v>
      </c>
      <c r="V11" s="1" t="s">
        <v>84</v>
      </c>
      <c r="W11" s="1" t="s">
        <v>84</v>
      </c>
      <c r="X11" s="1" t="s">
        <v>72</v>
      </c>
      <c r="Y11" s="1" t="s">
        <v>155</v>
      </c>
      <c r="Z11" s="1" t="s">
        <v>167</v>
      </c>
      <c r="AA11" s="1" t="s">
        <v>73</v>
      </c>
      <c r="AB11">
        <v>2</v>
      </c>
      <c r="AC11" s="1" t="s">
        <v>76</v>
      </c>
      <c r="AD11">
        <v>220</v>
      </c>
      <c r="AE11" s="1" t="s">
        <v>176</v>
      </c>
      <c r="AF11">
        <v>3</v>
      </c>
      <c r="AG11" s="1" t="s">
        <v>145</v>
      </c>
      <c r="AH11">
        <v>0</v>
      </c>
      <c r="AI11">
        <v>0</v>
      </c>
      <c r="AJ11">
        <v>0</v>
      </c>
      <c r="AK11">
        <v>1286</v>
      </c>
      <c r="AL11">
        <v>0</v>
      </c>
      <c r="AM11">
        <v>12698</v>
      </c>
      <c r="AN11">
        <v>0</v>
      </c>
      <c r="AO11">
        <v>12698</v>
      </c>
      <c r="AP11" s="1" t="s">
        <v>72</v>
      </c>
      <c r="AQ11">
        <v>1</v>
      </c>
      <c r="AR11" s="1" t="s">
        <v>283</v>
      </c>
      <c r="AS11" t="s">
        <v>209</v>
      </c>
      <c r="AT11" t="s">
        <v>284</v>
      </c>
      <c r="AU11" s="1" t="s">
        <v>87</v>
      </c>
      <c r="AV11" s="3">
        <v>43069</v>
      </c>
      <c r="AW11" s="3">
        <v>43069</v>
      </c>
      <c r="AX11" s="3">
        <v>43069</v>
      </c>
      <c r="AY11" s="1" t="s">
        <v>85</v>
      </c>
      <c r="AZ11" s="1" t="s">
        <v>209</v>
      </c>
      <c r="BA11">
        <v>38130</v>
      </c>
      <c r="BB11">
        <v>10</v>
      </c>
      <c r="BC11">
        <v>66780.23</v>
      </c>
      <c r="BD11" s="1"/>
      <c r="BF11" s="1"/>
      <c r="BG11" s="1"/>
      <c r="BJ11" s="1"/>
      <c r="BK11" s="1"/>
      <c r="BL11" s="1"/>
      <c r="BO11" s="1"/>
      <c r="BP11" s="1"/>
      <c r="BQ11">
        <v>24</v>
      </c>
      <c r="BR11">
        <v>66780.23</v>
      </c>
      <c r="BS11">
        <v>66780.23</v>
      </c>
    </row>
    <row r="12" spans="1:71" x14ac:dyDescent="0.35">
      <c r="A12" s="1" t="s">
        <v>67</v>
      </c>
      <c r="B12" s="1" t="s">
        <v>68</v>
      </c>
      <c r="C12" s="1" t="s">
        <v>69</v>
      </c>
      <c r="D12">
        <v>1</v>
      </c>
      <c r="E12">
        <v>1</v>
      </c>
      <c r="F12" s="2">
        <v>43420.825312499997</v>
      </c>
      <c r="G12" s="3">
        <v>43040</v>
      </c>
      <c r="H12" s="3">
        <v>43069</v>
      </c>
      <c r="I12" s="1" t="s">
        <v>70</v>
      </c>
      <c r="J12">
        <v>1234</v>
      </c>
      <c r="K12">
        <v>1231234455</v>
      </c>
      <c r="L12" s="1" t="s">
        <v>151</v>
      </c>
      <c r="N12" s="1" t="s">
        <v>71</v>
      </c>
      <c r="O12" s="1" t="s">
        <v>84</v>
      </c>
      <c r="P12" s="1" t="s">
        <v>84</v>
      </c>
      <c r="Q12" s="1" t="s">
        <v>84</v>
      </c>
      <c r="R12" s="1"/>
      <c r="S12" t="s">
        <v>84</v>
      </c>
      <c r="U12" s="1" t="s">
        <v>84</v>
      </c>
      <c r="V12" s="1" t="s">
        <v>84</v>
      </c>
      <c r="W12" s="1" t="s">
        <v>84</v>
      </c>
      <c r="X12" s="1" t="s">
        <v>72</v>
      </c>
      <c r="Y12" s="1" t="s">
        <v>110</v>
      </c>
      <c r="Z12" s="1" t="s">
        <v>113</v>
      </c>
      <c r="AA12" s="1" t="s">
        <v>73</v>
      </c>
      <c r="AB12">
        <v>2</v>
      </c>
      <c r="AC12" s="1" t="s">
        <v>76</v>
      </c>
      <c r="AD12">
        <v>221</v>
      </c>
      <c r="AE12" s="1" t="s">
        <v>116</v>
      </c>
      <c r="AF12">
        <v>1</v>
      </c>
      <c r="AG12" s="1" t="s">
        <v>119</v>
      </c>
      <c r="AH12">
        <v>0</v>
      </c>
      <c r="AI12">
        <v>0</v>
      </c>
      <c r="AJ12">
        <v>0</v>
      </c>
      <c r="AK12">
        <v>9361</v>
      </c>
      <c r="AL12">
        <v>437</v>
      </c>
      <c r="AM12">
        <v>61679.1</v>
      </c>
      <c r="AN12">
        <v>0</v>
      </c>
      <c r="AO12">
        <v>61242.1</v>
      </c>
      <c r="AP12" s="1" t="s">
        <v>72</v>
      </c>
      <c r="AQ12">
        <v>1</v>
      </c>
      <c r="AR12" s="1" t="s">
        <v>283</v>
      </c>
      <c r="AS12" t="s">
        <v>209</v>
      </c>
      <c r="AT12" t="s">
        <v>284</v>
      </c>
      <c r="AU12" s="1" t="s">
        <v>87</v>
      </c>
      <c r="AV12" s="3">
        <v>43069</v>
      </c>
      <c r="AW12" s="3">
        <v>43069</v>
      </c>
      <c r="AX12" s="3">
        <v>43069</v>
      </c>
      <c r="AY12" s="1" t="s">
        <v>85</v>
      </c>
      <c r="AZ12" s="1" t="s">
        <v>209</v>
      </c>
      <c r="BA12">
        <v>38130</v>
      </c>
      <c r="BB12">
        <v>10</v>
      </c>
      <c r="BC12">
        <v>66780.23</v>
      </c>
      <c r="BD12" s="1"/>
      <c r="BF12" s="1"/>
      <c r="BG12" s="1"/>
      <c r="BJ12" s="1"/>
      <c r="BK12" s="1"/>
      <c r="BL12" s="1"/>
      <c r="BO12" s="1"/>
      <c r="BP12" s="1"/>
      <c r="BQ12">
        <v>24</v>
      </c>
      <c r="BR12">
        <v>66780.23</v>
      </c>
      <c r="BS12">
        <v>66780.23</v>
      </c>
    </row>
    <row r="13" spans="1:71" x14ac:dyDescent="0.35">
      <c r="A13" s="1" t="s">
        <v>67</v>
      </c>
      <c r="B13" s="1" t="s">
        <v>68</v>
      </c>
      <c r="C13" s="1" t="s">
        <v>69</v>
      </c>
      <c r="D13">
        <v>1</v>
      </c>
      <c r="E13">
        <v>1</v>
      </c>
      <c r="F13" s="2">
        <v>43420.825312499997</v>
      </c>
      <c r="G13" s="3">
        <v>43040</v>
      </c>
      <c r="H13" s="3">
        <v>43069</v>
      </c>
      <c r="I13" s="1" t="s">
        <v>70</v>
      </c>
      <c r="J13">
        <v>1234</v>
      </c>
      <c r="K13">
        <v>1231234455</v>
      </c>
      <c r="L13" s="1" t="s">
        <v>151</v>
      </c>
      <c r="N13" s="1" t="s">
        <v>71</v>
      </c>
      <c r="O13" s="1" t="s">
        <v>84</v>
      </c>
      <c r="P13" s="1" t="s">
        <v>84</v>
      </c>
      <c r="Q13" s="1" t="s">
        <v>84</v>
      </c>
      <c r="R13" s="1"/>
      <c r="S13" t="s">
        <v>84</v>
      </c>
      <c r="U13" s="1" t="s">
        <v>84</v>
      </c>
      <c r="V13" s="1" t="s">
        <v>84</v>
      </c>
      <c r="W13" s="1" t="s">
        <v>84</v>
      </c>
      <c r="X13" s="1" t="s">
        <v>72</v>
      </c>
      <c r="Y13" s="1" t="s">
        <v>111</v>
      </c>
      <c r="Z13" s="1" t="s">
        <v>114</v>
      </c>
      <c r="AA13" s="1" t="s">
        <v>73</v>
      </c>
      <c r="AB13">
        <v>2</v>
      </c>
      <c r="AC13" s="1" t="s">
        <v>76</v>
      </c>
      <c r="AD13">
        <v>221</v>
      </c>
      <c r="AE13" s="1" t="s">
        <v>116</v>
      </c>
      <c r="AF13">
        <v>2</v>
      </c>
      <c r="AG13" s="1" t="s">
        <v>120</v>
      </c>
      <c r="AH13">
        <v>0</v>
      </c>
      <c r="AI13">
        <v>0</v>
      </c>
      <c r="AJ13">
        <v>391.23</v>
      </c>
      <c r="AK13">
        <v>0</v>
      </c>
      <c r="AL13">
        <v>5282.52</v>
      </c>
      <c r="AM13">
        <v>0</v>
      </c>
      <c r="AN13">
        <v>5282.52</v>
      </c>
      <c r="AO13">
        <v>0</v>
      </c>
      <c r="AP13" s="1" t="s">
        <v>72</v>
      </c>
      <c r="AQ13">
        <v>1</v>
      </c>
      <c r="AR13" s="1" t="s">
        <v>283</v>
      </c>
      <c r="AS13" t="s">
        <v>209</v>
      </c>
      <c r="AT13" t="s">
        <v>284</v>
      </c>
      <c r="AU13" s="1" t="s">
        <v>87</v>
      </c>
      <c r="AV13" s="3">
        <v>43069</v>
      </c>
      <c r="AW13" s="3">
        <v>43069</v>
      </c>
      <c r="AX13" s="3">
        <v>43069</v>
      </c>
      <c r="AY13" s="1" t="s">
        <v>85</v>
      </c>
      <c r="AZ13" s="1" t="s">
        <v>209</v>
      </c>
      <c r="BA13">
        <v>38130</v>
      </c>
      <c r="BB13">
        <v>10</v>
      </c>
      <c r="BC13">
        <v>66780.23</v>
      </c>
      <c r="BD13" s="1"/>
      <c r="BF13" s="1"/>
      <c r="BG13" s="1"/>
      <c r="BJ13" s="1"/>
      <c r="BK13" s="1"/>
      <c r="BL13" s="1"/>
      <c r="BO13" s="1"/>
      <c r="BP13" s="1"/>
      <c r="BQ13">
        <v>24</v>
      </c>
      <c r="BR13">
        <v>66780.23</v>
      </c>
      <c r="BS13">
        <v>66780.23</v>
      </c>
    </row>
    <row r="14" spans="1:71" x14ac:dyDescent="0.35">
      <c r="A14" s="1" t="s">
        <v>67</v>
      </c>
      <c r="B14" s="1" t="s">
        <v>68</v>
      </c>
      <c r="C14" s="1" t="s">
        <v>69</v>
      </c>
      <c r="D14">
        <v>1</v>
      </c>
      <c r="E14">
        <v>1</v>
      </c>
      <c r="F14" s="2">
        <v>43420.825312499997</v>
      </c>
      <c r="G14" s="3">
        <v>43040</v>
      </c>
      <c r="H14" s="3">
        <v>43069</v>
      </c>
      <c r="I14" s="1" t="s">
        <v>70</v>
      </c>
      <c r="J14">
        <v>1234</v>
      </c>
      <c r="K14">
        <v>1231234455</v>
      </c>
      <c r="L14" s="1" t="s">
        <v>151</v>
      </c>
      <c r="N14" s="1" t="s">
        <v>71</v>
      </c>
      <c r="O14" s="1" t="s">
        <v>84</v>
      </c>
      <c r="P14" s="1" t="s">
        <v>84</v>
      </c>
      <c r="Q14" s="1" t="s">
        <v>84</v>
      </c>
      <c r="R14" s="1"/>
      <c r="S14" t="s">
        <v>84</v>
      </c>
      <c r="U14" s="1" t="s">
        <v>84</v>
      </c>
      <c r="V14" s="1" t="s">
        <v>84</v>
      </c>
      <c r="W14" s="1" t="s">
        <v>84</v>
      </c>
      <c r="X14" s="1" t="s">
        <v>72</v>
      </c>
      <c r="Y14" s="1" t="s">
        <v>156</v>
      </c>
      <c r="Z14" s="1" t="s">
        <v>141</v>
      </c>
      <c r="AA14" s="1" t="s">
        <v>73</v>
      </c>
      <c r="AB14">
        <v>2</v>
      </c>
      <c r="AC14" s="1" t="s">
        <v>76</v>
      </c>
      <c r="AD14">
        <v>230</v>
      </c>
      <c r="AE14" s="1" t="s">
        <v>141</v>
      </c>
      <c r="AG14" s="1" t="s">
        <v>141</v>
      </c>
      <c r="AH14">
        <v>0</v>
      </c>
      <c r="AI14">
        <v>0</v>
      </c>
      <c r="AJ14">
        <v>0</v>
      </c>
      <c r="AK14">
        <v>11898</v>
      </c>
      <c r="AL14">
        <v>0</v>
      </c>
      <c r="AM14">
        <v>119394</v>
      </c>
      <c r="AN14">
        <v>0</v>
      </c>
      <c r="AO14">
        <v>119394</v>
      </c>
      <c r="AP14" s="1" t="s">
        <v>72</v>
      </c>
      <c r="AQ14">
        <v>1</v>
      </c>
      <c r="AR14" s="1" t="s">
        <v>283</v>
      </c>
      <c r="AS14" t="s">
        <v>209</v>
      </c>
      <c r="AT14" t="s">
        <v>284</v>
      </c>
      <c r="AU14" s="1" t="s">
        <v>87</v>
      </c>
      <c r="AV14" s="3">
        <v>43069</v>
      </c>
      <c r="AW14" s="3">
        <v>43069</v>
      </c>
      <c r="AX14" s="3">
        <v>43069</v>
      </c>
      <c r="AY14" s="1" t="s">
        <v>85</v>
      </c>
      <c r="AZ14" s="1" t="s">
        <v>209</v>
      </c>
      <c r="BA14">
        <v>38130</v>
      </c>
      <c r="BB14">
        <v>10</v>
      </c>
      <c r="BC14">
        <v>66780.23</v>
      </c>
      <c r="BD14" s="1"/>
      <c r="BF14" s="1"/>
      <c r="BG14" s="1"/>
      <c r="BJ14" s="1"/>
      <c r="BK14" s="1"/>
      <c r="BL14" s="1"/>
      <c r="BO14" s="1"/>
      <c r="BP14" s="1"/>
      <c r="BQ14">
        <v>24</v>
      </c>
      <c r="BR14">
        <v>66780.23</v>
      </c>
      <c r="BS14">
        <v>66780.23</v>
      </c>
    </row>
    <row r="15" spans="1:71" x14ac:dyDescent="0.35">
      <c r="A15" s="1" t="s">
        <v>67</v>
      </c>
      <c r="B15" s="1" t="s">
        <v>68</v>
      </c>
      <c r="C15" s="1" t="s">
        <v>69</v>
      </c>
      <c r="D15">
        <v>1</v>
      </c>
      <c r="E15">
        <v>1</v>
      </c>
      <c r="F15" s="2">
        <v>43420.825312499997</v>
      </c>
      <c r="G15" s="3">
        <v>43040</v>
      </c>
      <c r="H15" s="3">
        <v>43069</v>
      </c>
      <c r="I15" s="1" t="s">
        <v>70</v>
      </c>
      <c r="J15">
        <v>1234</v>
      </c>
      <c r="K15">
        <v>1231234455</v>
      </c>
      <c r="L15" s="1" t="s">
        <v>151</v>
      </c>
      <c r="N15" s="1" t="s">
        <v>71</v>
      </c>
      <c r="O15" s="1" t="s">
        <v>84</v>
      </c>
      <c r="P15" s="1" t="s">
        <v>84</v>
      </c>
      <c r="Q15" s="1" t="s">
        <v>84</v>
      </c>
      <c r="R15" s="1"/>
      <c r="S15" t="s">
        <v>84</v>
      </c>
      <c r="U15" s="1" t="s">
        <v>84</v>
      </c>
      <c r="V15" s="1" t="s">
        <v>84</v>
      </c>
      <c r="W15" s="1" t="s">
        <v>84</v>
      </c>
      <c r="X15" s="1" t="s">
        <v>72</v>
      </c>
      <c r="Y15" s="1" t="s">
        <v>126</v>
      </c>
      <c r="Z15" s="1" t="s">
        <v>128</v>
      </c>
      <c r="AA15" s="1" t="s">
        <v>74</v>
      </c>
      <c r="AB15">
        <v>4</v>
      </c>
      <c r="AC15" s="1" t="s">
        <v>77</v>
      </c>
      <c r="AD15">
        <v>401</v>
      </c>
      <c r="AE15" s="1" t="s">
        <v>83</v>
      </c>
      <c r="AF15" t="s">
        <v>129</v>
      </c>
      <c r="AG15" s="1" t="s">
        <v>131</v>
      </c>
      <c r="AH15">
        <v>0</v>
      </c>
      <c r="AI15">
        <v>0</v>
      </c>
      <c r="AJ15">
        <v>1234</v>
      </c>
      <c r="AK15">
        <v>0</v>
      </c>
      <c r="AL15">
        <v>8940</v>
      </c>
      <c r="AM15">
        <v>0</v>
      </c>
      <c r="AN15">
        <v>8940</v>
      </c>
      <c r="AO15">
        <v>0</v>
      </c>
      <c r="AP15" s="1" t="s">
        <v>72</v>
      </c>
      <c r="AQ15">
        <v>1</v>
      </c>
      <c r="AR15" s="1" t="s">
        <v>283</v>
      </c>
      <c r="AS15" t="s">
        <v>209</v>
      </c>
      <c r="AT15" t="s">
        <v>284</v>
      </c>
      <c r="AU15" s="1" t="s">
        <v>87</v>
      </c>
      <c r="AV15" s="3">
        <v>43069</v>
      </c>
      <c r="AW15" s="3">
        <v>43069</v>
      </c>
      <c r="AX15" s="3">
        <v>43069</v>
      </c>
      <c r="AY15" s="1" t="s">
        <v>85</v>
      </c>
      <c r="AZ15" s="1" t="s">
        <v>209</v>
      </c>
      <c r="BA15">
        <v>38130</v>
      </c>
      <c r="BB15">
        <v>10</v>
      </c>
      <c r="BC15">
        <v>66780.23</v>
      </c>
      <c r="BD15" s="1"/>
      <c r="BF15" s="1"/>
      <c r="BG15" s="1"/>
      <c r="BJ15" s="1"/>
      <c r="BK15" s="1"/>
      <c r="BL15" s="1"/>
      <c r="BO15" s="1"/>
      <c r="BP15" s="1"/>
      <c r="BQ15">
        <v>24</v>
      </c>
      <c r="BR15">
        <v>66780.23</v>
      </c>
      <c r="BS15">
        <v>66780.23</v>
      </c>
    </row>
    <row r="16" spans="1:71" x14ac:dyDescent="0.35">
      <c r="A16" s="1" t="s">
        <v>67</v>
      </c>
      <c r="B16" s="1" t="s">
        <v>68</v>
      </c>
      <c r="C16" s="1" t="s">
        <v>69</v>
      </c>
      <c r="D16">
        <v>1</v>
      </c>
      <c r="E16">
        <v>1</v>
      </c>
      <c r="F16" s="2">
        <v>43420.825312499997</v>
      </c>
      <c r="G16" s="3">
        <v>43040</v>
      </c>
      <c r="H16" s="3">
        <v>43069</v>
      </c>
      <c r="I16" s="1" t="s">
        <v>70</v>
      </c>
      <c r="J16">
        <v>1234</v>
      </c>
      <c r="K16">
        <v>1231234455</v>
      </c>
      <c r="L16" s="1" t="s">
        <v>151</v>
      </c>
      <c r="N16" s="1" t="s">
        <v>71</v>
      </c>
      <c r="O16" s="1" t="s">
        <v>84</v>
      </c>
      <c r="P16" s="1" t="s">
        <v>84</v>
      </c>
      <c r="Q16" s="1" t="s">
        <v>84</v>
      </c>
      <c r="R16" s="1"/>
      <c r="S16" t="s">
        <v>84</v>
      </c>
      <c r="U16" s="1" t="s">
        <v>84</v>
      </c>
      <c r="V16" s="1" t="s">
        <v>84</v>
      </c>
      <c r="W16" s="1" t="s">
        <v>84</v>
      </c>
      <c r="X16" s="1" t="s">
        <v>72</v>
      </c>
      <c r="Y16" s="1" t="s">
        <v>157</v>
      </c>
      <c r="Z16" s="1" t="s">
        <v>168</v>
      </c>
      <c r="AA16" s="1" t="s">
        <v>74</v>
      </c>
      <c r="AB16">
        <v>4</v>
      </c>
      <c r="AC16" s="1" t="s">
        <v>77</v>
      </c>
      <c r="AD16">
        <v>401</v>
      </c>
      <c r="AE16" s="1" t="s">
        <v>83</v>
      </c>
      <c r="AF16" t="s">
        <v>144</v>
      </c>
      <c r="AG16" s="1" t="s">
        <v>185</v>
      </c>
      <c r="AH16">
        <v>0</v>
      </c>
      <c r="AI16">
        <v>0</v>
      </c>
      <c r="AJ16">
        <v>209</v>
      </c>
      <c r="AK16">
        <v>0</v>
      </c>
      <c r="AL16">
        <v>2007</v>
      </c>
      <c r="AM16">
        <v>0</v>
      </c>
      <c r="AN16">
        <v>2007</v>
      </c>
      <c r="AO16">
        <v>0</v>
      </c>
      <c r="AP16" s="1" t="s">
        <v>72</v>
      </c>
      <c r="AQ16">
        <v>1</v>
      </c>
      <c r="AR16" s="1" t="s">
        <v>283</v>
      </c>
      <c r="AS16" t="s">
        <v>209</v>
      </c>
      <c r="AT16" t="s">
        <v>284</v>
      </c>
      <c r="AU16" s="1" t="s">
        <v>87</v>
      </c>
      <c r="AV16" s="3">
        <v>43069</v>
      </c>
      <c r="AW16" s="3">
        <v>43069</v>
      </c>
      <c r="AX16" s="3">
        <v>43069</v>
      </c>
      <c r="AY16" s="1" t="s">
        <v>85</v>
      </c>
      <c r="AZ16" s="1" t="s">
        <v>209</v>
      </c>
      <c r="BA16">
        <v>38130</v>
      </c>
      <c r="BB16">
        <v>10</v>
      </c>
      <c r="BC16">
        <v>66780.23</v>
      </c>
      <c r="BD16" s="1"/>
      <c r="BF16" s="1"/>
      <c r="BG16" s="1"/>
      <c r="BJ16" s="1"/>
      <c r="BK16" s="1"/>
      <c r="BL16" s="1"/>
      <c r="BO16" s="1"/>
      <c r="BP16" s="1"/>
      <c r="BQ16">
        <v>24</v>
      </c>
      <c r="BR16">
        <v>66780.23</v>
      </c>
      <c r="BS16">
        <v>66780.23</v>
      </c>
    </row>
    <row r="17" spans="1:71" x14ac:dyDescent="0.35">
      <c r="A17" s="1" t="s">
        <v>67</v>
      </c>
      <c r="B17" s="1" t="s">
        <v>68</v>
      </c>
      <c r="C17" s="1" t="s">
        <v>69</v>
      </c>
      <c r="D17">
        <v>1</v>
      </c>
      <c r="E17">
        <v>1</v>
      </c>
      <c r="F17" s="2">
        <v>43420.825312499997</v>
      </c>
      <c r="G17" s="3">
        <v>43040</v>
      </c>
      <c r="H17" s="3">
        <v>43069</v>
      </c>
      <c r="I17" s="1" t="s">
        <v>70</v>
      </c>
      <c r="J17">
        <v>1234</v>
      </c>
      <c r="K17">
        <v>1231234455</v>
      </c>
      <c r="L17" s="1" t="s">
        <v>151</v>
      </c>
      <c r="N17" s="1" t="s">
        <v>71</v>
      </c>
      <c r="O17" s="1" t="s">
        <v>84</v>
      </c>
      <c r="P17" s="1" t="s">
        <v>84</v>
      </c>
      <c r="Q17" s="1" t="s">
        <v>84</v>
      </c>
      <c r="R17" s="1"/>
      <c r="S17" t="s">
        <v>84</v>
      </c>
      <c r="U17" s="1" t="s">
        <v>84</v>
      </c>
      <c r="V17" s="1" t="s">
        <v>84</v>
      </c>
      <c r="W17" s="1" t="s">
        <v>84</v>
      </c>
      <c r="X17" s="1" t="s">
        <v>72</v>
      </c>
      <c r="Y17" s="1" t="s">
        <v>220</v>
      </c>
      <c r="Z17" s="1" t="s">
        <v>223</v>
      </c>
      <c r="AA17" s="1" t="s">
        <v>74</v>
      </c>
      <c r="AB17">
        <v>4</v>
      </c>
      <c r="AC17" s="1" t="s">
        <v>77</v>
      </c>
      <c r="AD17">
        <v>402</v>
      </c>
      <c r="AE17" s="1" t="s">
        <v>177</v>
      </c>
      <c r="AF17" t="s">
        <v>118</v>
      </c>
      <c r="AG17" s="1" t="s">
        <v>228</v>
      </c>
      <c r="AH17">
        <v>0</v>
      </c>
      <c r="AI17">
        <v>0</v>
      </c>
      <c r="AJ17">
        <v>0</v>
      </c>
      <c r="AK17">
        <v>0</v>
      </c>
      <c r="AL17">
        <v>954</v>
      </c>
      <c r="AM17">
        <v>0</v>
      </c>
      <c r="AN17">
        <v>954</v>
      </c>
      <c r="AO17">
        <v>0</v>
      </c>
      <c r="AP17" s="1" t="s">
        <v>72</v>
      </c>
      <c r="AQ17">
        <v>1</v>
      </c>
      <c r="AR17" s="1" t="s">
        <v>283</v>
      </c>
      <c r="AS17" t="s">
        <v>209</v>
      </c>
      <c r="AT17" t="s">
        <v>284</v>
      </c>
      <c r="AU17" s="1" t="s">
        <v>87</v>
      </c>
      <c r="AV17" s="3">
        <v>43069</v>
      </c>
      <c r="AW17" s="3">
        <v>43069</v>
      </c>
      <c r="AX17" s="3">
        <v>43069</v>
      </c>
      <c r="AY17" s="1" t="s">
        <v>85</v>
      </c>
      <c r="AZ17" s="1" t="s">
        <v>209</v>
      </c>
      <c r="BA17">
        <v>38130</v>
      </c>
      <c r="BB17">
        <v>10</v>
      </c>
      <c r="BC17">
        <v>66780.23</v>
      </c>
      <c r="BD17" s="1"/>
      <c r="BF17" s="1"/>
      <c r="BG17" s="1"/>
      <c r="BJ17" s="1"/>
      <c r="BK17" s="1"/>
      <c r="BL17" s="1"/>
      <c r="BO17" s="1"/>
      <c r="BP17" s="1"/>
      <c r="BQ17">
        <v>24</v>
      </c>
      <c r="BR17">
        <v>66780.23</v>
      </c>
      <c r="BS17">
        <v>66780.23</v>
      </c>
    </row>
    <row r="18" spans="1:71" x14ac:dyDescent="0.35">
      <c r="A18" s="1" t="s">
        <v>67</v>
      </c>
      <c r="B18" s="1" t="s">
        <v>68</v>
      </c>
      <c r="C18" s="1" t="s">
        <v>69</v>
      </c>
      <c r="D18">
        <v>1</v>
      </c>
      <c r="E18">
        <v>1</v>
      </c>
      <c r="F18" s="2">
        <v>43420.825312499997</v>
      </c>
      <c r="G18" s="3">
        <v>43040</v>
      </c>
      <c r="H18" s="3">
        <v>43069</v>
      </c>
      <c r="I18" s="1" t="s">
        <v>70</v>
      </c>
      <c r="J18">
        <v>1234</v>
      </c>
      <c r="K18">
        <v>1231234455</v>
      </c>
      <c r="L18" s="1" t="s">
        <v>151</v>
      </c>
      <c r="N18" s="1" t="s">
        <v>71</v>
      </c>
      <c r="O18" s="1" t="s">
        <v>84</v>
      </c>
      <c r="P18" s="1" t="s">
        <v>84</v>
      </c>
      <c r="Q18" s="1" t="s">
        <v>84</v>
      </c>
      <c r="R18" s="1"/>
      <c r="S18" t="s">
        <v>84</v>
      </c>
      <c r="U18" s="1" t="s">
        <v>84</v>
      </c>
      <c r="V18" s="1" t="s">
        <v>84</v>
      </c>
      <c r="W18" s="1" t="s">
        <v>84</v>
      </c>
      <c r="X18" s="1" t="s">
        <v>72</v>
      </c>
      <c r="Y18" s="1" t="s">
        <v>158</v>
      </c>
      <c r="Z18" s="1" t="s">
        <v>169</v>
      </c>
      <c r="AA18" s="1" t="s">
        <v>74</v>
      </c>
      <c r="AB18">
        <v>4</v>
      </c>
      <c r="AC18" s="1" t="s">
        <v>77</v>
      </c>
      <c r="AD18">
        <v>402</v>
      </c>
      <c r="AE18" s="1" t="s">
        <v>177</v>
      </c>
      <c r="AF18" t="s">
        <v>123</v>
      </c>
      <c r="AG18" s="1" t="s">
        <v>186</v>
      </c>
      <c r="AH18">
        <v>0</v>
      </c>
      <c r="AI18">
        <v>0</v>
      </c>
      <c r="AJ18">
        <v>0</v>
      </c>
      <c r="AK18">
        <v>0</v>
      </c>
      <c r="AL18">
        <v>4600</v>
      </c>
      <c r="AM18">
        <v>0</v>
      </c>
      <c r="AN18">
        <v>4600</v>
      </c>
      <c r="AO18">
        <v>0</v>
      </c>
      <c r="AP18" s="1" t="s">
        <v>72</v>
      </c>
      <c r="AQ18">
        <v>1</v>
      </c>
      <c r="AR18" s="1" t="s">
        <v>283</v>
      </c>
      <c r="AS18" t="s">
        <v>209</v>
      </c>
      <c r="AT18" t="s">
        <v>284</v>
      </c>
      <c r="AU18" s="1" t="s">
        <v>87</v>
      </c>
      <c r="AV18" s="3">
        <v>43069</v>
      </c>
      <c r="AW18" s="3">
        <v>43069</v>
      </c>
      <c r="AX18" s="3">
        <v>43069</v>
      </c>
      <c r="AY18" s="1" t="s">
        <v>85</v>
      </c>
      <c r="AZ18" s="1" t="s">
        <v>209</v>
      </c>
      <c r="BA18">
        <v>38130</v>
      </c>
      <c r="BB18">
        <v>10</v>
      </c>
      <c r="BC18">
        <v>66780.23</v>
      </c>
      <c r="BD18" s="1"/>
      <c r="BF18" s="1"/>
      <c r="BG18" s="1"/>
      <c r="BJ18" s="1"/>
      <c r="BK18" s="1"/>
      <c r="BL18" s="1"/>
      <c r="BO18" s="1"/>
      <c r="BP18" s="1"/>
      <c r="BQ18">
        <v>24</v>
      </c>
      <c r="BR18">
        <v>66780.23</v>
      </c>
      <c r="BS18">
        <v>66780.23</v>
      </c>
    </row>
    <row r="19" spans="1:71" x14ac:dyDescent="0.35">
      <c r="A19" s="1" t="s">
        <v>67</v>
      </c>
      <c r="B19" s="1" t="s">
        <v>68</v>
      </c>
      <c r="C19" s="1" t="s">
        <v>69</v>
      </c>
      <c r="D19">
        <v>1</v>
      </c>
      <c r="E19">
        <v>1</v>
      </c>
      <c r="F19" s="2">
        <v>43420.825312499997</v>
      </c>
      <c r="G19" s="3">
        <v>43040</v>
      </c>
      <c r="H19" s="3">
        <v>43069</v>
      </c>
      <c r="I19" s="1" t="s">
        <v>70</v>
      </c>
      <c r="J19">
        <v>1234</v>
      </c>
      <c r="K19">
        <v>1231234455</v>
      </c>
      <c r="L19" s="1" t="s">
        <v>151</v>
      </c>
      <c r="N19" s="1" t="s">
        <v>71</v>
      </c>
      <c r="O19" s="1" t="s">
        <v>84</v>
      </c>
      <c r="P19" s="1" t="s">
        <v>84</v>
      </c>
      <c r="Q19" s="1" t="s">
        <v>84</v>
      </c>
      <c r="R19" s="1"/>
      <c r="S19" t="s">
        <v>84</v>
      </c>
      <c r="U19" s="1" t="s">
        <v>84</v>
      </c>
      <c r="V19" s="1" t="s">
        <v>84</v>
      </c>
      <c r="W19" s="1" t="s">
        <v>84</v>
      </c>
      <c r="X19" s="1" t="s">
        <v>72</v>
      </c>
      <c r="Y19" s="1" t="s">
        <v>159</v>
      </c>
      <c r="Z19" s="1" t="s">
        <v>170</v>
      </c>
      <c r="AA19" s="1" t="s">
        <v>74</v>
      </c>
      <c r="AB19">
        <v>4</v>
      </c>
      <c r="AC19" s="1" t="s">
        <v>77</v>
      </c>
      <c r="AD19">
        <v>403</v>
      </c>
      <c r="AE19" s="1" t="s">
        <v>82</v>
      </c>
      <c r="AF19" t="s">
        <v>129</v>
      </c>
      <c r="AG19" s="1" t="s">
        <v>133</v>
      </c>
      <c r="AH19">
        <v>0</v>
      </c>
      <c r="AI19">
        <v>0</v>
      </c>
      <c r="AJ19">
        <v>501</v>
      </c>
      <c r="AK19">
        <v>0</v>
      </c>
      <c r="AL19">
        <v>2700.46</v>
      </c>
      <c r="AM19">
        <v>0</v>
      </c>
      <c r="AN19">
        <v>2700.46</v>
      </c>
      <c r="AO19">
        <v>0</v>
      </c>
      <c r="AP19" s="1" t="s">
        <v>72</v>
      </c>
      <c r="AQ19">
        <v>1</v>
      </c>
      <c r="AR19" s="1" t="s">
        <v>283</v>
      </c>
      <c r="AS19" t="s">
        <v>209</v>
      </c>
      <c r="AT19" t="s">
        <v>284</v>
      </c>
      <c r="AU19" s="1" t="s">
        <v>87</v>
      </c>
      <c r="AV19" s="3">
        <v>43069</v>
      </c>
      <c r="AW19" s="3">
        <v>43069</v>
      </c>
      <c r="AX19" s="3">
        <v>43069</v>
      </c>
      <c r="AY19" s="1" t="s">
        <v>85</v>
      </c>
      <c r="AZ19" s="1" t="s">
        <v>209</v>
      </c>
      <c r="BA19">
        <v>38130</v>
      </c>
      <c r="BB19">
        <v>10</v>
      </c>
      <c r="BC19">
        <v>66780.23</v>
      </c>
      <c r="BD19" s="1"/>
      <c r="BF19" s="1"/>
      <c r="BG19" s="1"/>
      <c r="BJ19" s="1"/>
      <c r="BK19" s="1"/>
      <c r="BL19" s="1"/>
      <c r="BO19" s="1"/>
      <c r="BP19" s="1"/>
      <c r="BQ19">
        <v>24</v>
      </c>
      <c r="BR19">
        <v>66780.23</v>
      </c>
      <c r="BS19">
        <v>66780.23</v>
      </c>
    </row>
    <row r="20" spans="1:71" x14ac:dyDescent="0.35">
      <c r="A20" s="1" t="s">
        <v>67</v>
      </c>
      <c r="B20" s="1" t="s">
        <v>68</v>
      </c>
      <c r="C20" s="1" t="s">
        <v>69</v>
      </c>
      <c r="D20">
        <v>1</v>
      </c>
      <c r="E20">
        <v>1</v>
      </c>
      <c r="F20" s="2">
        <v>43420.825312499997</v>
      </c>
      <c r="G20" s="3">
        <v>43040</v>
      </c>
      <c r="H20" s="3">
        <v>43069</v>
      </c>
      <c r="I20" s="1" t="s">
        <v>70</v>
      </c>
      <c r="J20">
        <v>1234</v>
      </c>
      <c r="K20">
        <v>1231234455</v>
      </c>
      <c r="L20" s="1" t="s">
        <v>151</v>
      </c>
      <c r="N20" s="1" t="s">
        <v>71</v>
      </c>
      <c r="O20" s="1" t="s">
        <v>84</v>
      </c>
      <c r="P20" s="1" t="s">
        <v>84</v>
      </c>
      <c r="Q20" s="1" t="s">
        <v>84</v>
      </c>
      <c r="R20" s="1"/>
      <c r="S20" t="s">
        <v>84</v>
      </c>
      <c r="U20" s="1" t="s">
        <v>84</v>
      </c>
      <c r="V20" s="1" t="s">
        <v>84</v>
      </c>
      <c r="W20" s="1" t="s">
        <v>84</v>
      </c>
      <c r="X20" s="1" t="s">
        <v>72</v>
      </c>
      <c r="Y20" s="1" t="s">
        <v>160</v>
      </c>
      <c r="Z20" s="1" t="s">
        <v>171</v>
      </c>
      <c r="AA20" s="1" t="s">
        <v>74</v>
      </c>
      <c r="AB20">
        <v>4</v>
      </c>
      <c r="AC20" s="1" t="s">
        <v>77</v>
      </c>
      <c r="AD20">
        <v>403</v>
      </c>
      <c r="AE20" s="1" t="s">
        <v>82</v>
      </c>
      <c r="AF20" t="s">
        <v>181</v>
      </c>
      <c r="AG20" s="1" t="s">
        <v>187</v>
      </c>
      <c r="AH20">
        <v>0</v>
      </c>
      <c r="AI20">
        <v>0</v>
      </c>
      <c r="AJ20">
        <v>0</v>
      </c>
      <c r="AK20">
        <v>0</v>
      </c>
      <c r="AL20">
        <v>5813</v>
      </c>
      <c r="AM20">
        <v>0</v>
      </c>
      <c r="AN20">
        <v>5813</v>
      </c>
      <c r="AO20">
        <v>0</v>
      </c>
      <c r="AP20" s="1" t="s">
        <v>72</v>
      </c>
      <c r="AQ20">
        <v>1</v>
      </c>
      <c r="AR20" s="1" t="s">
        <v>283</v>
      </c>
      <c r="AS20" t="s">
        <v>209</v>
      </c>
      <c r="AT20" t="s">
        <v>284</v>
      </c>
      <c r="AU20" s="1" t="s">
        <v>87</v>
      </c>
      <c r="AV20" s="3">
        <v>43069</v>
      </c>
      <c r="AW20" s="3">
        <v>43069</v>
      </c>
      <c r="AX20" s="3">
        <v>43069</v>
      </c>
      <c r="AY20" s="1" t="s">
        <v>85</v>
      </c>
      <c r="AZ20" s="1" t="s">
        <v>209</v>
      </c>
      <c r="BA20">
        <v>38130</v>
      </c>
      <c r="BB20">
        <v>10</v>
      </c>
      <c r="BC20">
        <v>66780.23</v>
      </c>
      <c r="BD20" s="1"/>
      <c r="BF20" s="1"/>
      <c r="BG20" s="1"/>
      <c r="BJ20" s="1"/>
      <c r="BK20" s="1"/>
      <c r="BL20" s="1"/>
      <c r="BO20" s="1"/>
      <c r="BP20" s="1"/>
      <c r="BQ20">
        <v>24</v>
      </c>
      <c r="BR20">
        <v>66780.23</v>
      </c>
      <c r="BS20">
        <v>66780.23</v>
      </c>
    </row>
    <row r="21" spans="1:71" x14ac:dyDescent="0.35">
      <c r="A21" s="1" t="s">
        <v>67</v>
      </c>
      <c r="B21" s="1" t="s">
        <v>68</v>
      </c>
      <c r="C21" s="1" t="s">
        <v>69</v>
      </c>
      <c r="D21">
        <v>1</v>
      </c>
      <c r="E21">
        <v>1</v>
      </c>
      <c r="F21" s="2">
        <v>43420.825312499997</v>
      </c>
      <c r="G21" s="3">
        <v>43040</v>
      </c>
      <c r="H21" s="3">
        <v>43069</v>
      </c>
      <c r="I21" s="1" t="s">
        <v>70</v>
      </c>
      <c r="J21">
        <v>1234</v>
      </c>
      <c r="K21">
        <v>1231234455</v>
      </c>
      <c r="L21" s="1" t="s">
        <v>151</v>
      </c>
      <c r="N21" s="1" t="s">
        <v>71</v>
      </c>
      <c r="O21" s="1" t="s">
        <v>84</v>
      </c>
      <c r="P21" s="1" t="s">
        <v>84</v>
      </c>
      <c r="Q21" s="1" t="s">
        <v>84</v>
      </c>
      <c r="R21" s="1"/>
      <c r="S21" t="s">
        <v>84</v>
      </c>
      <c r="U21" s="1" t="s">
        <v>84</v>
      </c>
      <c r="V21" s="1" t="s">
        <v>84</v>
      </c>
      <c r="W21" s="1" t="s">
        <v>84</v>
      </c>
      <c r="X21" s="1" t="s">
        <v>72</v>
      </c>
      <c r="Y21" s="1" t="s">
        <v>199</v>
      </c>
      <c r="Z21" s="1" t="s">
        <v>202</v>
      </c>
      <c r="AA21" s="1" t="s">
        <v>74</v>
      </c>
      <c r="AB21">
        <v>4</v>
      </c>
      <c r="AC21" s="1" t="s">
        <v>77</v>
      </c>
      <c r="AD21">
        <v>403</v>
      </c>
      <c r="AE21" s="1" t="s">
        <v>82</v>
      </c>
      <c r="AF21" t="s">
        <v>206</v>
      </c>
      <c r="AG21" s="1" t="s">
        <v>208</v>
      </c>
      <c r="AH21">
        <v>0</v>
      </c>
      <c r="AI21">
        <v>0</v>
      </c>
      <c r="AJ21">
        <v>1200</v>
      </c>
      <c r="AK21">
        <v>0</v>
      </c>
      <c r="AL21">
        <v>10800</v>
      </c>
      <c r="AM21">
        <v>0</v>
      </c>
      <c r="AN21">
        <v>10800</v>
      </c>
      <c r="AO21">
        <v>0</v>
      </c>
      <c r="AP21" s="1" t="s">
        <v>72</v>
      </c>
      <c r="AQ21">
        <v>1</v>
      </c>
      <c r="AR21" s="1" t="s">
        <v>283</v>
      </c>
      <c r="AS21" t="s">
        <v>209</v>
      </c>
      <c r="AT21" t="s">
        <v>284</v>
      </c>
      <c r="AU21" s="1" t="s">
        <v>87</v>
      </c>
      <c r="AV21" s="3">
        <v>43069</v>
      </c>
      <c r="AW21" s="3">
        <v>43069</v>
      </c>
      <c r="AX21" s="3">
        <v>43069</v>
      </c>
      <c r="AY21" s="1" t="s">
        <v>85</v>
      </c>
      <c r="AZ21" s="1" t="s">
        <v>209</v>
      </c>
      <c r="BA21">
        <v>38130</v>
      </c>
      <c r="BB21">
        <v>10</v>
      </c>
      <c r="BC21">
        <v>66780.23</v>
      </c>
      <c r="BD21" s="1"/>
      <c r="BF21" s="1"/>
      <c r="BG21" s="1"/>
      <c r="BJ21" s="1"/>
      <c r="BK21" s="1"/>
      <c r="BL21" s="1"/>
      <c r="BO21" s="1"/>
      <c r="BP21" s="1"/>
      <c r="BQ21">
        <v>24</v>
      </c>
      <c r="BR21">
        <v>66780.23</v>
      </c>
      <c r="BS21">
        <v>66780.23</v>
      </c>
    </row>
    <row r="22" spans="1:71" x14ac:dyDescent="0.35">
      <c r="A22" s="1" t="s">
        <v>67</v>
      </c>
      <c r="B22" s="1" t="s">
        <v>68</v>
      </c>
      <c r="C22" s="1" t="s">
        <v>69</v>
      </c>
      <c r="D22">
        <v>1</v>
      </c>
      <c r="E22">
        <v>1</v>
      </c>
      <c r="F22" s="2">
        <v>43420.825312499997</v>
      </c>
      <c r="G22" s="3">
        <v>43040</v>
      </c>
      <c r="H22" s="3">
        <v>43069</v>
      </c>
      <c r="I22" s="1" t="s">
        <v>70</v>
      </c>
      <c r="J22">
        <v>1234</v>
      </c>
      <c r="K22">
        <v>1231234455</v>
      </c>
      <c r="L22" s="1" t="s">
        <v>151</v>
      </c>
      <c r="N22" s="1" t="s">
        <v>71</v>
      </c>
      <c r="O22" s="1" t="s">
        <v>84</v>
      </c>
      <c r="P22" s="1" t="s">
        <v>84</v>
      </c>
      <c r="Q22" s="1" t="s">
        <v>84</v>
      </c>
      <c r="R22" s="1"/>
      <c r="S22" t="s">
        <v>84</v>
      </c>
      <c r="U22" s="1" t="s">
        <v>84</v>
      </c>
      <c r="V22" s="1" t="s">
        <v>84</v>
      </c>
      <c r="W22" s="1" t="s">
        <v>84</v>
      </c>
      <c r="X22" s="1" t="s">
        <v>72</v>
      </c>
      <c r="Y22" s="1" t="s">
        <v>140</v>
      </c>
      <c r="Z22" s="1" t="s">
        <v>172</v>
      </c>
      <c r="AA22" s="1" t="s">
        <v>74</v>
      </c>
      <c r="AB22">
        <v>4</v>
      </c>
      <c r="AC22" s="1" t="s">
        <v>77</v>
      </c>
      <c r="AD22">
        <v>405</v>
      </c>
      <c r="AE22" s="1" t="s">
        <v>142</v>
      </c>
      <c r="AF22">
        <v>1</v>
      </c>
      <c r="AG22" s="1" t="s">
        <v>134</v>
      </c>
      <c r="AH22">
        <v>0</v>
      </c>
      <c r="AI22">
        <v>0</v>
      </c>
      <c r="AJ22">
        <v>10900</v>
      </c>
      <c r="AK22">
        <v>0</v>
      </c>
      <c r="AL22">
        <v>108160</v>
      </c>
      <c r="AM22">
        <v>0</v>
      </c>
      <c r="AN22">
        <v>108160</v>
      </c>
      <c r="AO22">
        <v>0</v>
      </c>
      <c r="AP22" s="1" t="s">
        <v>72</v>
      </c>
      <c r="AQ22">
        <v>1</v>
      </c>
      <c r="AR22" s="1" t="s">
        <v>283</v>
      </c>
      <c r="AS22" t="s">
        <v>209</v>
      </c>
      <c r="AT22" t="s">
        <v>284</v>
      </c>
      <c r="AU22" s="1" t="s">
        <v>87</v>
      </c>
      <c r="AV22" s="3">
        <v>43069</v>
      </c>
      <c r="AW22" s="3">
        <v>43069</v>
      </c>
      <c r="AX22" s="3">
        <v>43069</v>
      </c>
      <c r="AY22" s="1" t="s">
        <v>85</v>
      </c>
      <c r="AZ22" s="1" t="s">
        <v>209</v>
      </c>
      <c r="BA22">
        <v>38130</v>
      </c>
      <c r="BB22">
        <v>10</v>
      </c>
      <c r="BC22">
        <v>66780.23</v>
      </c>
      <c r="BD22" s="1"/>
      <c r="BF22" s="1"/>
      <c r="BG22" s="1"/>
      <c r="BJ22" s="1"/>
      <c r="BK22" s="1"/>
      <c r="BL22" s="1"/>
      <c r="BO22" s="1"/>
      <c r="BP22" s="1"/>
      <c r="BQ22">
        <v>24</v>
      </c>
      <c r="BR22">
        <v>66780.23</v>
      </c>
      <c r="BS22">
        <v>66780.23</v>
      </c>
    </row>
    <row r="23" spans="1:71" x14ac:dyDescent="0.35">
      <c r="A23" s="1" t="s">
        <v>67</v>
      </c>
      <c r="B23" s="1" t="s">
        <v>68</v>
      </c>
      <c r="C23" s="1" t="s">
        <v>69</v>
      </c>
      <c r="D23">
        <v>1</v>
      </c>
      <c r="E23">
        <v>1</v>
      </c>
      <c r="F23" s="2">
        <v>43420.825312499997</v>
      </c>
      <c r="G23" s="3">
        <v>43040</v>
      </c>
      <c r="H23" s="3">
        <v>43069</v>
      </c>
      <c r="I23" s="1" t="s">
        <v>70</v>
      </c>
      <c r="J23">
        <v>1234</v>
      </c>
      <c r="K23">
        <v>1231234455</v>
      </c>
      <c r="L23" s="1" t="s">
        <v>151</v>
      </c>
      <c r="N23" s="1" t="s">
        <v>71</v>
      </c>
      <c r="O23" s="1" t="s">
        <v>84</v>
      </c>
      <c r="P23" s="1" t="s">
        <v>84</v>
      </c>
      <c r="Q23" s="1" t="s">
        <v>84</v>
      </c>
      <c r="R23" s="1"/>
      <c r="S23" t="s">
        <v>84</v>
      </c>
      <c r="U23" s="1" t="s">
        <v>84</v>
      </c>
      <c r="V23" s="1" t="s">
        <v>84</v>
      </c>
      <c r="W23" s="1" t="s">
        <v>84</v>
      </c>
      <c r="X23" s="1" t="s">
        <v>72</v>
      </c>
      <c r="Y23" s="1" t="s">
        <v>161</v>
      </c>
      <c r="Z23" s="1" t="s">
        <v>173</v>
      </c>
      <c r="AA23" s="1" t="s">
        <v>74</v>
      </c>
      <c r="AB23">
        <v>4</v>
      </c>
      <c r="AC23" s="1" t="s">
        <v>77</v>
      </c>
      <c r="AD23">
        <v>405</v>
      </c>
      <c r="AE23" s="1" t="s">
        <v>142</v>
      </c>
      <c r="AF23">
        <v>2</v>
      </c>
      <c r="AG23" s="1" t="s">
        <v>188</v>
      </c>
      <c r="AH23">
        <v>0</v>
      </c>
      <c r="AI23">
        <v>0</v>
      </c>
      <c r="AJ23">
        <v>998</v>
      </c>
      <c r="AK23">
        <v>0</v>
      </c>
      <c r="AL23">
        <v>11234</v>
      </c>
      <c r="AM23">
        <v>0</v>
      </c>
      <c r="AN23">
        <v>11234</v>
      </c>
      <c r="AO23">
        <v>0</v>
      </c>
      <c r="AP23" s="1" t="s">
        <v>72</v>
      </c>
      <c r="AQ23">
        <v>1</v>
      </c>
      <c r="AR23" s="1" t="s">
        <v>283</v>
      </c>
      <c r="AS23" t="s">
        <v>209</v>
      </c>
      <c r="AT23" t="s">
        <v>284</v>
      </c>
      <c r="AU23" s="1" t="s">
        <v>87</v>
      </c>
      <c r="AV23" s="3">
        <v>43069</v>
      </c>
      <c r="AW23" s="3">
        <v>43069</v>
      </c>
      <c r="AX23" s="3">
        <v>43069</v>
      </c>
      <c r="AY23" s="1" t="s">
        <v>85</v>
      </c>
      <c r="AZ23" s="1" t="s">
        <v>209</v>
      </c>
      <c r="BA23">
        <v>38130</v>
      </c>
      <c r="BB23">
        <v>10</v>
      </c>
      <c r="BC23">
        <v>66780.23</v>
      </c>
      <c r="BD23" s="1"/>
      <c r="BF23" s="1"/>
      <c r="BG23" s="1"/>
      <c r="BJ23" s="1"/>
      <c r="BK23" s="1"/>
      <c r="BL23" s="1"/>
      <c r="BO23" s="1"/>
      <c r="BP23" s="1"/>
      <c r="BQ23">
        <v>24</v>
      </c>
      <c r="BR23">
        <v>66780.23</v>
      </c>
      <c r="BS23">
        <v>66780.23</v>
      </c>
    </row>
    <row r="24" spans="1:71" x14ac:dyDescent="0.35">
      <c r="A24" s="1" t="s">
        <v>67</v>
      </c>
      <c r="B24" s="1" t="s">
        <v>68</v>
      </c>
      <c r="C24" s="1" t="s">
        <v>69</v>
      </c>
      <c r="D24">
        <v>1</v>
      </c>
      <c r="E24">
        <v>1</v>
      </c>
      <c r="F24" s="2">
        <v>43420.825312499997</v>
      </c>
      <c r="G24" s="3">
        <v>43040</v>
      </c>
      <c r="H24" s="3">
        <v>43069</v>
      </c>
      <c r="I24" s="1" t="s">
        <v>70</v>
      </c>
      <c r="J24">
        <v>1234</v>
      </c>
      <c r="K24">
        <v>1231234455</v>
      </c>
      <c r="L24" s="1" t="s">
        <v>151</v>
      </c>
      <c r="N24" s="1" t="s">
        <v>71</v>
      </c>
      <c r="O24" s="1" t="s">
        <v>84</v>
      </c>
      <c r="P24" s="1" t="s">
        <v>84</v>
      </c>
      <c r="Q24" s="1" t="s">
        <v>84</v>
      </c>
      <c r="R24" s="1"/>
      <c r="S24" t="s">
        <v>84</v>
      </c>
      <c r="U24" s="1" t="s">
        <v>84</v>
      </c>
      <c r="V24" s="1" t="s">
        <v>84</v>
      </c>
      <c r="W24" s="1" t="s">
        <v>84</v>
      </c>
      <c r="X24" s="1" t="s">
        <v>72</v>
      </c>
      <c r="Y24" s="1" t="s">
        <v>162</v>
      </c>
      <c r="Z24" s="1" t="s">
        <v>174</v>
      </c>
      <c r="AA24" s="1" t="s">
        <v>74</v>
      </c>
      <c r="AB24">
        <v>4</v>
      </c>
      <c r="AC24" s="1" t="s">
        <v>77</v>
      </c>
      <c r="AD24">
        <v>406</v>
      </c>
      <c r="AE24" s="1" t="s">
        <v>143</v>
      </c>
      <c r="AF24" t="s">
        <v>129</v>
      </c>
      <c r="AG24" s="1" t="s">
        <v>189</v>
      </c>
      <c r="AH24">
        <v>0</v>
      </c>
      <c r="AI24">
        <v>0</v>
      </c>
      <c r="AJ24">
        <v>1170</v>
      </c>
      <c r="AK24">
        <v>0</v>
      </c>
      <c r="AL24">
        <v>11530</v>
      </c>
      <c r="AM24">
        <v>0</v>
      </c>
      <c r="AN24">
        <v>11530</v>
      </c>
      <c r="AO24">
        <v>0</v>
      </c>
      <c r="AP24" s="1" t="s">
        <v>72</v>
      </c>
      <c r="AQ24">
        <v>1</v>
      </c>
      <c r="AR24" s="1" t="s">
        <v>283</v>
      </c>
      <c r="AS24" t="s">
        <v>209</v>
      </c>
      <c r="AT24" t="s">
        <v>284</v>
      </c>
      <c r="AU24" s="1" t="s">
        <v>87</v>
      </c>
      <c r="AV24" s="3">
        <v>43069</v>
      </c>
      <c r="AW24" s="3">
        <v>43069</v>
      </c>
      <c r="AX24" s="3">
        <v>43069</v>
      </c>
      <c r="AY24" s="1" t="s">
        <v>85</v>
      </c>
      <c r="AZ24" s="1" t="s">
        <v>209</v>
      </c>
      <c r="BA24">
        <v>38130</v>
      </c>
      <c r="BB24">
        <v>10</v>
      </c>
      <c r="BC24">
        <v>66780.23</v>
      </c>
      <c r="BD24" s="1"/>
      <c r="BF24" s="1"/>
      <c r="BG24" s="1"/>
      <c r="BJ24" s="1"/>
      <c r="BK24" s="1"/>
      <c r="BL24" s="1"/>
      <c r="BO24" s="1"/>
      <c r="BP24" s="1"/>
      <c r="BQ24">
        <v>24</v>
      </c>
      <c r="BR24">
        <v>66780.23</v>
      </c>
      <c r="BS24">
        <v>66780.23</v>
      </c>
    </row>
    <row r="25" spans="1:71" x14ac:dyDescent="0.35">
      <c r="A25" s="1" t="s">
        <v>67</v>
      </c>
      <c r="B25" s="1" t="s">
        <v>68</v>
      </c>
      <c r="C25" s="1" t="s">
        <v>69</v>
      </c>
      <c r="D25">
        <v>1</v>
      </c>
      <c r="E25">
        <v>1</v>
      </c>
      <c r="F25" s="2">
        <v>43420.825312499997</v>
      </c>
      <c r="G25" s="3">
        <v>43040</v>
      </c>
      <c r="H25" s="3">
        <v>43069</v>
      </c>
      <c r="I25" s="1" t="s">
        <v>70</v>
      </c>
      <c r="J25">
        <v>1234</v>
      </c>
      <c r="K25">
        <v>1231234455</v>
      </c>
      <c r="L25" s="1" t="s">
        <v>151</v>
      </c>
      <c r="N25" s="1" t="s">
        <v>71</v>
      </c>
      <c r="O25" s="1" t="s">
        <v>84</v>
      </c>
      <c r="P25" s="1" t="s">
        <v>84</v>
      </c>
      <c r="Q25" s="1" t="s">
        <v>84</v>
      </c>
      <c r="R25" s="1"/>
      <c r="S25" t="s">
        <v>84</v>
      </c>
      <c r="U25" s="1" t="s">
        <v>84</v>
      </c>
      <c r="V25" s="1" t="s">
        <v>84</v>
      </c>
      <c r="W25" s="1" t="s">
        <v>84</v>
      </c>
      <c r="X25" s="1" t="s">
        <v>72</v>
      </c>
      <c r="Y25" s="1" t="s">
        <v>163</v>
      </c>
      <c r="Z25" s="1" t="s">
        <v>175</v>
      </c>
      <c r="AA25" s="1" t="s">
        <v>74</v>
      </c>
      <c r="AB25">
        <v>4</v>
      </c>
      <c r="AC25" s="1" t="s">
        <v>77</v>
      </c>
      <c r="AD25">
        <v>406</v>
      </c>
      <c r="AE25" s="1" t="s">
        <v>143</v>
      </c>
      <c r="AF25" t="s">
        <v>124</v>
      </c>
      <c r="AG25" s="1" t="s">
        <v>189</v>
      </c>
      <c r="AH25">
        <v>0</v>
      </c>
      <c r="AI25">
        <v>0</v>
      </c>
      <c r="AJ25">
        <v>116</v>
      </c>
      <c r="AK25">
        <v>0</v>
      </c>
      <c r="AL25">
        <v>1168</v>
      </c>
      <c r="AM25">
        <v>0</v>
      </c>
      <c r="AN25">
        <v>1168</v>
      </c>
      <c r="AO25">
        <v>0</v>
      </c>
      <c r="AP25" s="1" t="s">
        <v>72</v>
      </c>
      <c r="AQ25">
        <v>1</v>
      </c>
      <c r="AR25" s="1" t="s">
        <v>283</v>
      </c>
      <c r="AS25" t="s">
        <v>209</v>
      </c>
      <c r="AT25" t="s">
        <v>284</v>
      </c>
      <c r="AU25" s="1" t="s">
        <v>87</v>
      </c>
      <c r="AV25" s="3">
        <v>43069</v>
      </c>
      <c r="AW25" s="3">
        <v>43069</v>
      </c>
      <c r="AX25" s="3">
        <v>43069</v>
      </c>
      <c r="AY25" s="1" t="s">
        <v>85</v>
      </c>
      <c r="AZ25" s="1" t="s">
        <v>209</v>
      </c>
      <c r="BA25">
        <v>38130</v>
      </c>
      <c r="BB25">
        <v>10</v>
      </c>
      <c r="BC25">
        <v>66780.23</v>
      </c>
      <c r="BD25" s="1"/>
      <c r="BF25" s="1"/>
      <c r="BG25" s="1"/>
      <c r="BJ25" s="1"/>
      <c r="BK25" s="1"/>
      <c r="BL25" s="1"/>
      <c r="BO25" s="1"/>
      <c r="BP25" s="1"/>
      <c r="BQ25">
        <v>24</v>
      </c>
      <c r="BR25">
        <v>66780.23</v>
      </c>
      <c r="BS25">
        <v>66780.23</v>
      </c>
    </row>
    <row r="26" spans="1:71" x14ac:dyDescent="0.35">
      <c r="A26" s="1" t="s">
        <v>67</v>
      </c>
      <c r="B26" s="1" t="s">
        <v>68</v>
      </c>
      <c r="C26" s="1" t="s">
        <v>69</v>
      </c>
      <c r="D26">
        <v>1</v>
      </c>
      <c r="E26">
        <v>1</v>
      </c>
      <c r="F26" s="2">
        <v>43420.825312499997</v>
      </c>
      <c r="G26" s="3">
        <v>43040</v>
      </c>
      <c r="H26" s="3">
        <v>43069</v>
      </c>
      <c r="I26" s="1" t="s">
        <v>70</v>
      </c>
      <c r="J26">
        <v>1234</v>
      </c>
      <c r="K26">
        <v>1231234455</v>
      </c>
      <c r="L26" s="1" t="s">
        <v>151</v>
      </c>
      <c r="N26" s="1" t="s">
        <v>71</v>
      </c>
      <c r="O26" s="1" t="s">
        <v>84</v>
      </c>
      <c r="P26" s="1" t="s">
        <v>84</v>
      </c>
      <c r="Q26" s="1" t="s">
        <v>84</v>
      </c>
      <c r="R26" s="1"/>
      <c r="S26" t="s">
        <v>84</v>
      </c>
      <c r="U26" s="1" t="s">
        <v>84</v>
      </c>
      <c r="V26" s="1" t="s">
        <v>84</v>
      </c>
      <c r="W26" s="1" t="s">
        <v>84</v>
      </c>
      <c r="X26" s="1" t="s">
        <v>72</v>
      </c>
      <c r="Y26" s="1" t="s">
        <v>132</v>
      </c>
      <c r="Z26" s="1" t="s">
        <v>203</v>
      </c>
      <c r="AA26" s="1" t="s">
        <v>74</v>
      </c>
      <c r="AB26">
        <v>7</v>
      </c>
      <c r="AC26" s="1" t="s">
        <v>78</v>
      </c>
      <c r="AD26">
        <v>702</v>
      </c>
      <c r="AE26" s="1" t="s">
        <v>122</v>
      </c>
      <c r="AF26">
        <v>2</v>
      </c>
      <c r="AG26" s="1" t="s">
        <v>121</v>
      </c>
      <c r="AH26">
        <v>0</v>
      </c>
      <c r="AI26">
        <v>0</v>
      </c>
      <c r="AJ26">
        <v>0</v>
      </c>
      <c r="AK26">
        <v>31000</v>
      </c>
      <c r="AL26">
        <v>0</v>
      </c>
      <c r="AM26">
        <v>210300</v>
      </c>
      <c r="AN26">
        <v>0</v>
      </c>
      <c r="AO26">
        <v>210300</v>
      </c>
      <c r="AP26" s="1" t="s">
        <v>72</v>
      </c>
      <c r="AQ26">
        <v>1</v>
      </c>
      <c r="AR26" s="1" t="s">
        <v>283</v>
      </c>
      <c r="AS26" t="s">
        <v>209</v>
      </c>
      <c r="AT26" t="s">
        <v>284</v>
      </c>
      <c r="AU26" s="1" t="s">
        <v>87</v>
      </c>
      <c r="AV26" s="3">
        <v>43069</v>
      </c>
      <c r="AW26" s="3">
        <v>43069</v>
      </c>
      <c r="AX26" s="3">
        <v>43069</v>
      </c>
      <c r="AY26" s="1" t="s">
        <v>85</v>
      </c>
      <c r="AZ26" s="1" t="s">
        <v>209</v>
      </c>
      <c r="BA26">
        <v>38130</v>
      </c>
      <c r="BB26">
        <v>10</v>
      </c>
      <c r="BC26">
        <v>66780.23</v>
      </c>
      <c r="BD26" s="1"/>
      <c r="BF26" s="1"/>
      <c r="BG26" s="1"/>
      <c r="BJ26" s="1"/>
      <c r="BK26" s="1"/>
      <c r="BL26" s="1"/>
      <c r="BO26" s="1"/>
      <c r="BP26" s="1"/>
      <c r="BQ26">
        <v>24</v>
      </c>
      <c r="BR26">
        <v>66780.23</v>
      </c>
      <c r="BS26">
        <v>66780.23</v>
      </c>
    </row>
    <row r="27" spans="1:71" x14ac:dyDescent="0.35">
      <c r="A27" s="1" t="s">
        <v>67</v>
      </c>
      <c r="B27" s="1" t="s">
        <v>68</v>
      </c>
      <c r="C27" s="1" t="s">
        <v>69</v>
      </c>
      <c r="D27">
        <v>1</v>
      </c>
      <c r="E27">
        <v>1</v>
      </c>
      <c r="F27" s="2">
        <v>43420.825312499997</v>
      </c>
      <c r="G27" s="3">
        <v>43040</v>
      </c>
      <c r="H27" s="3">
        <v>43069</v>
      </c>
      <c r="I27" s="1" t="s">
        <v>70</v>
      </c>
      <c r="J27">
        <v>1234</v>
      </c>
      <c r="K27">
        <v>1231234455</v>
      </c>
      <c r="L27" s="1" t="s">
        <v>151</v>
      </c>
      <c r="N27" s="1" t="s">
        <v>71</v>
      </c>
      <c r="O27" s="1" t="s">
        <v>84</v>
      </c>
      <c r="P27" s="1" t="s">
        <v>84</v>
      </c>
      <c r="Q27" s="1" t="s">
        <v>84</v>
      </c>
      <c r="R27" s="1"/>
      <c r="S27" t="s">
        <v>84</v>
      </c>
      <c r="U27" s="1" t="s">
        <v>84</v>
      </c>
      <c r="V27" s="1" t="s">
        <v>84</v>
      </c>
      <c r="W27" s="1" t="s">
        <v>84</v>
      </c>
      <c r="X27" s="1" t="s">
        <v>72</v>
      </c>
      <c r="Y27" s="1" t="s">
        <v>112</v>
      </c>
      <c r="Z27" s="1" t="s">
        <v>115</v>
      </c>
      <c r="AA27" s="1" t="s">
        <v>74</v>
      </c>
      <c r="AB27">
        <v>7</v>
      </c>
      <c r="AC27" s="1" t="s">
        <v>78</v>
      </c>
      <c r="AD27">
        <v>731</v>
      </c>
      <c r="AE27" s="1" t="s">
        <v>117</v>
      </c>
      <c r="AF27">
        <v>2</v>
      </c>
      <c r="AG27" s="1" t="s">
        <v>121</v>
      </c>
      <c r="AH27">
        <v>0</v>
      </c>
      <c r="AI27">
        <v>0</v>
      </c>
      <c r="AJ27">
        <v>0</v>
      </c>
      <c r="AK27">
        <v>9700</v>
      </c>
      <c r="AL27">
        <v>0</v>
      </c>
      <c r="AM27">
        <v>57870</v>
      </c>
      <c r="AN27">
        <v>0</v>
      </c>
      <c r="AO27">
        <v>57870</v>
      </c>
      <c r="AP27" s="1" t="s">
        <v>72</v>
      </c>
      <c r="AQ27">
        <v>1</v>
      </c>
      <c r="AR27" s="1" t="s">
        <v>283</v>
      </c>
      <c r="AS27" t="s">
        <v>209</v>
      </c>
      <c r="AT27" t="s">
        <v>284</v>
      </c>
      <c r="AU27" s="1" t="s">
        <v>87</v>
      </c>
      <c r="AV27" s="3">
        <v>43069</v>
      </c>
      <c r="AW27" s="3">
        <v>43069</v>
      </c>
      <c r="AX27" s="3">
        <v>43069</v>
      </c>
      <c r="AY27" s="1" t="s">
        <v>85</v>
      </c>
      <c r="AZ27" s="1" t="s">
        <v>209</v>
      </c>
      <c r="BA27">
        <v>38130</v>
      </c>
      <c r="BB27">
        <v>10</v>
      </c>
      <c r="BC27">
        <v>66780.23</v>
      </c>
      <c r="BD27" s="1"/>
      <c r="BF27" s="1"/>
      <c r="BG27" s="1"/>
      <c r="BJ27" s="1"/>
      <c r="BK27" s="1"/>
      <c r="BL27" s="1"/>
      <c r="BO27" s="1"/>
      <c r="BP27" s="1"/>
      <c r="BQ27">
        <v>24</v>
      </c>
      <c r="BR27">
        <v>66780.23</v>
      </c>
      <c r="BS27">
        <v>66780.23</v>
      </c>
    </row>
    <row r="28" spans="1:71" x14ac:dyDescent="0.35">
      <c r="A28" s="1" t="s">
        <v>67</v>
      </c>
      <c r="B28" s="1" t="s">
        <v>68</v>
      </c>
      <c r="C28" s="1" t="s">
        <v>69</v>
      </c>
      <c r="D28">
        <v>1</v>
      </c>
      <c r="E28">
        <v>1</v>
      </c>
      <c r="F28" s="2">
        <v>43420.825312499997</v>
      </c>
      <c r="G28" s="3">
        <v>43040</v>
      </c>
      <c r="H28" s="3">
        <v>43069</v>
      </c>
      <c r="I28" s="1" t="s">
        <v>70</v>
      </c>
      <c r="J28">
        <v>1234</v>
      </c>
      <c r="K28">
        <v>1231234455</v>
      </c>
      <c r="L28" s="1" t="s">
        <v>151</v>
      </c>
      <c r="N28" s="1" t="s">
        <v>71</v>
      </c>
      <c r="O28" s="1" t="s">
        <v>84</v>
      </c>
      <c r="P28" s="1" t="s">
        <v>84</v>
      </c>
      <c r="Q28" s="1" t="s">
        <v>84</v>
      </c>
      <c r="R28" s="1"/>
      <c r="S28" t="s">
        <v>84</v>
      </c>
      <c r="U28" s="1" t="s">
        <v>84</v>
      </c>
      <c r="V28" s="1" t="s">
        <v>84</v>
      </c>
      <c r="W28" s="1" t="s">
        <v>84</v>
      </c>
      <c r="X28" s="1"/>
      <c r="Y28" s="1"/>
      <c r="Z28" s="1"/>
      <c r="AA28" s="1"/>
      <c r="AC28" s="1"/>
      <c r="AE28" s="1"/>
      <c r="AG28" s="1"/>
      <c r="AP28" s="1" t="s">
        <v>72</v>
      </c>
      <c r="AQ28">
        <v>1</v>
      </c>
      <c r="AR28" s="1" t="s">
        <v>283</v>
      </c>
      <c r="AS28" t="s">
        <v>209</v>
      </c>
      <c r="AT28" t="s">
        <v>284</v>
      </c>
      <c r="AU28" s="1" t="s">
        <v>87</v>
      </c>
      <c r="AV28" s="3">
        <v>43069</v>
      </c>
      <c r="AW28" s="3">
        <v>43069</v>
      </c>
      <c r="AX28" s="3">
        <v>43069</v>
      </c>
      <c r="AY28" s="1" t="s">
        <v>85</v>
      </c>
      <c r="AZ28" s="1" t="s">
        <v>209</v>
      </c>
      <c r="BA28">
        <v>38130</v>
      </c>
      <c r="BB28">
        <v>10</v>
      </c>
      <c r="BC28">
        <v>66780.23</v>
      </c>
      <c r="BD28" s="1" t="s">
        <v>72</v>
      </c>
      <c r="BE28">
        <v>1</v>
      </c>
      <c r="BF28" s="1" t="s">
        <v>283</v>
      </c>
      <c r="BG28" s="1" t="s">
        <v>197</v>
      </c>
      <c r="BH28">
        <v>38130</v>
      </c>
      <c r="BJ28" s="1"/>
      <c r="BK28" s="1" t="s">
        <v>209</v>
      </c>
      <c r="BL28" s="1" t="s">
        <v>86</v>
      </c>
      <c r="BM28">
        <v>0</v>
      </c>
      <c r="BO28" s="1"/>
      <c r="BP28" s="1"/>
      <c r="BQ28">
        <v>24</v>
      </c>
      <c r="BR28">
        <v>66780.23</v>
      </c>
      <c r="BS28">
        <v>66780.23</v>
      </c>
    </row>
    <row r="29" spans="1:71" x14ac:dyDescent="0.35">
      <c r="A29" s="1" t="s">
        <v>67</v>
      </c>
      <c r="B29" s="1" t="s">
        <v>68</v>
      </c>
      <c r="C29" s="1" t="s">
        <v>69</v>
      </c>
      <c r="D29">
        <v>1</v>
      </c>
      <c r="E29">
        <v>1</v>
      </c>
      <c r="F29" s="2">
        <v>43420.825312499997</v>
      </c>
      <c r="G29" s="3">
        <v>43040</v>
      </c>
      <c r="H29" s="3">
        <v>43069</v>
      </c>
      <c r="I29" s="1" t="s">
        <v>70</v>
      </c>
      <c r="J29">
        <v>1234</v>
      </c>
      <c r="K29">
        <v>1231234455</v>
      </c>
      <c r="L29" s="1" t="s">
        <v>151</v>
      </c>
      <c r="N29" s="1" t="s">
        <v>71</v>
      </c>
      <c r="O29" s="1" t="s">
        <v>84</v>
      </c>
      <c r="P29" s="1" t="s">
        <v>84</v>
      </c>
      <c r="Q29" s="1" t="s">
        <v>84</v>
      </c>
      <c r="R29" s="1"/>
      <c r="S29" t="s">
        <v>84</v>
      </c>
      <c r="U29" s="1" t="s">
        <v>84</v>
      </c>
      <c r="V29" s="1" t="s">
        <v>84</v>
      </c>
      <c r="W29" s="1" t="s">
        <v>84</v>
      </c>
      <c r="X29" s="1"/>
      <c r="Y29" s="1"/>
      <c r="Z29" s="1"/>
      <c r="AA29" s="1"/>
      <c r="AC29" s="1"/>
      <c r="AE29" s="1"/>
      <c r="AG29" s="1"/>
      <c r="AP29" s="1" t="s">
        <v>72</v>
      </c>
      <c r="AQ29">
        <v>1</v>
      </c>
      <c r="AR29" s="1" t="s">
        <v>283</v>
      </c>
      <c r="AS29" t="s">
        <v>209</v>
      </c>
      <c r="AT29" t="s">
        <v>284</v>
      </c>
      <c r="AU29" s="1" t="s">
        <v>87</v>
      </c>
      <c r="AV29" s="3">
        <v>43069</v>
      </c>
      <c r="AW29" s="3">
        <v>43069</v>
      </c>
      <c r="AX29" s="3">
        <v>43069</v>
      </c>
      <c r="AY29" s="1" t="s">
        <v>85</v>
      </c>
      <c r="AZ29" s="1" t="s">
        <v>209</v>
      </c>
      <c r="BA29">
        <v>38130</v>
      </c>
      <c r="BB29">
        <v>10</v>
      </c>
      <c r="BC29">
        <v>66780.23</v>
      </c>
      <c r="BD29" s="1" t="s">
        <v>72</v>
      </c>
      <c r="BE29">
        <v>2</v>
      </c>
      <c r="BF29" s="1" t="s">
        <v>283</v>
      </c>
      <c r="BG29" s="1" t="s">
        <v>86</v>
      </c>
      <c r="BH29">
        <v>0</v>
      </c>
      <c r="BJ29" s="1"/>
      <c r="BK29" s="1"/>
      <c r="BL29" s="1" t="s">
        <v>132</v>
      </c>
      <c r="BM29">
        <v>31000</v>
      </c>
      <c r="BO29" s="1"/>
      <c r="BP29" s="1" t="s">
        <v>209</v>
      </c>
      <c r="BQ29">
        <v>24</v>
      </c>
      <c r="BR29">
        <v>66780.23</v>
      </c>
      <c r="BS29">
        <v>66780.23</v>
      </c>
    </row>
    <row r="30" spans="1:71" x14ac:dyDescent="0.35">
      <c r="A30" s="1" t="s">
        <v>67</v>
      </c>
      <c r="B30" s="1" t="s">
        <v>68</v>
      </c>
      <c r="C30" s="1" t="s">
        <v>69</v>
      </c>
      <c r="D30">
        <v>1</v>
      </c>
      <c r="E30">
        <v>1</v>
      </c>
      <c r="F30" s="2">
        <v>43420.825312499997</v>
      </c>
      <c r="G30" s="3">
        <v>43040</v>
      </c>
      <c r="H30" s="3">
        <v>43069</v>
      </c>
      <c r="I30" s="1" t="s">
        <v>70</v>
      </c>
      <c r="J30">
        <v>1234</v>
      </c>
      <c r="K30">
        <v>1231234455</v>
      </c>
      <c r="L30" s="1" t="s">
        <v>151</v>
      </c>
      <c r="N30" s="1" t="s">
        <v>71</v>
      </c>
      <c r="O30" s="1" t="s">
        <v>84</v>
      </c>
      <c r="P30" s="1" t="s">
        <v>84</v>
      </c>
      <c r="Q30" s="1" t="s">
        <v>84</v>
      </c>
      <c r="R30" s="1"/>
      <c r="S30" t="s">
        <v>84</v>
      </c>
      <c r="U30" s="1" t="s">
        <v>84</v>
      </c>
      <c r="V30" s="1" t="s">
        <v>84</v>
      </c>
      <c r="W30" s="1" t="s">
        <v>84</v>
      </c>
      <c r="X30" s="1"/>
      <c r="Y30" s="1"/>
      <c r="Z30" s="1"/>
      <c r="AA30" s="1"/>
      <c r="AC30" s="1"/>
      <c r="AE30" s="1"/>
      <c r="AG30" s="1"/>
      <c r="AP30" s="1" t="s">
        <v>72</v>
      </c>
      <c r="AQ30">
        <v>1</v>
      </c>
      <c r="AR30" s="1" t="s">
        <v>283</v>
      </c>
      <c r="AS30" t="s">
        <v>209</v>
      </c>
      <c r="AT30" t="s">
        <v>284</v>
      </c>
      <c r="AU30" s="1" t="s">
        <v>87</v>
      </c>
      <c r="AV30" s="3">
        <v>43069</v>
      </c>
      <c r="AW30" s="3">
        <v>43069</v>
      </c>
      <c r="AX30" s="3">
        <v>43069</v>
      </c>
      <c r="AY30" s="1" t="s">
        <v>85</v>
      </c>
      <c r="AZ30" s="1" t="s">
        <v>209</v>
      </c>
      <c r="BA30">
        <v>38130</v>
      </c>
      <c r="BB30">
        <v>10</v>
      </c>
      <c r="BC30">
        <v>66780.23</v>
      </c>
      <c r="BD30" s="1" t="s">
        <v>72</v>
      </c>
      <c r="BE30">
        <v>3</v>
      </c>
      <c r="BF30" s="1" t="s">
        <v>283</v>
      </c>
      <c r="BG30" s="1" t="s">
        <v>86</v>
      </c>
      <c r="BH30">
        <v>0</v>
      </c>
      <c r="BJ30" s="1"/>
      <c r="BK30" s="1"/>
      <c r="BL30" s="1" t="s">
        <v>110</v>
      </c>
      <c r="BM30">
        <v>7130</v>
      </c>
      <c r="BO30" s="1"/>
      <c r="BP30" s="1" t="s">
        <v>209</v>
      </c>
      <c r="BQ30">
        <v>24</v>
      </c>
      <c r="BR30">
        <v>66780.23</v>
      </c>
      <c r="BS30">
        <v>66780.23</v>
      </c>
    </row>
    <row r="31" spans="1:71" x14ac:dyDescent="0.35">
      <c r="A31" s="1" t="s">
        <v>67</v>
      </c>
      <c r="B31" s="1" t="s">
        <v>68</v>
      </c>
      <c r="C31" s="1" t="s">
        <v>69</v>
      </c>
      <c r="D31">
        <v>1</v>
      </c>
      <c r="E31">
        <v>1</v>
      </c>
      <c r="F31" s="2">
        <v>43420.825312499997</v>
      </c>
      <c r="G31" s="3">
        <v>43040</v>
      </c>
      <c r="H31" s="3">
        <v>43069</v>
      </c>
      <c r="I31" s="1" t="s">
        <v>70</v>
      </c>
      <c r="J31">
        <v>1234</v>
      </c>
      <c r="K31">
        <v>1231234455</v>
      </c>
      <c r="L31" s="1" t="s">
        <v>151</v>
      </c>
      <c r="N31" s="1" t="s">
        <v>71</v>
      </c>
      <c r="O31" s="1" t="s">
        <v>84</v>
      </c>
      <c r="P31" s="1" t="s">
        <v>84</v>
      </c>
      <c r="Q31" s="1" t="s">
        <v>84</v>
      </c>
      <c r="R31" s="1"/>
      <c r="S31" t="s">
        <v>84</v>
      </c>
      <c r="U31" s="1" t="s">
        <v>84</v>
      </c>
      <c r="V31" s="1" t="s">
        <v>84</v>
      </c>
      <c r="W31" s="1" t="s">
        <v>84</v>
      </c>
      <c r="X31" s="1"/>
      <c r="Y31" s="1"/>
      <c r="Z31" s="1"/>
      <c r="AA31" s="1"/>
      <c r="AC31" s="1"/>
      <c r="AE31" s="1"/>
      <c r="AG31" s="1"/>
      <c r="AP31" s="1" t="s">
        <v>72</v>
      </c>
      <c r="AQ31">
        <v>1</v>
      </c>
      <c r="AR31" s="1" t="s">
        <v>283</v>
      </c>
      <c r="AS31" t="s">
        <v>209</v>
      </c>
      <c r="AT31" t="s">
        <v>284</v>
      </c>
      <c r="AU31" s="1" t="s">
        <v>87</v>
      </c>
      <c r="AV31" s="3">
        <v>43069</v>
      </c>
      <c r="AW31" s="3">
        <v>43069</v>
      </c>
      <c r="AX31" s="3">
        <v>43069</v>
      </c>
      <c r="AY31" s="1" t="s">
        <v>85</v>
      </c>
      <c r="AZ31" s="1" t="s">
        <v>209</v>
      </c>
      <c r="BA31">
        <v>38130</v>
      </c>
      <c r="BB31">
        <v>10</v>
      </c>
      <c r="BC31">
        <v>66780.23</v>
      </c>
      <c r="BD31" s="1" t="s">
        <v>72</v>
      </c>
      <c r="BE31">
        <v>4</v>
      </c>
      <c r="BF31" s="1" t="s">
        <v>285</v>
      </c>
      <c r="BG31" s="1" t="s">
        <v>210</v>
      </c>
      <c r="BH31">
        <v>11931</v>
      </c>
      <c r="BJ31" s="1"/>
      <c r="BK31" s="1" t="s">
        <v>214</v>
      </c>
      <c r="BL31" s="1" t="s">
        <v>86</v>
      </c>
      <c r="BM31">
        <v>0</v>
      </c>
      <c r="BO31" s="1"/>
      <c r="BP31" s="1"/>
      <c r="BQ31">
        <v>24</v>
      </c>
      <c r="BR31">
        <v>66780.23</v>
      </c>
      <c r="BS31">
        <v>66780.23</v>
      </c>
    </row>
    <row r="32" spans="1:71" x14ac:dyDescent="0.35">
      <c r="A32" s="1" t="s">
        <v>67</v>
      </c>
      <c r="B32" s="1" t="s">
        <v>68</v>
      </c>
      <c r="C32" s="1" t="s">
        <v>69</v>
      </c>
      <c r="D32">
        <v>1</v>
      </c>
      <c r="E32">
        <v>1</v>
      </c>
      <c r="F32" s="2">
        <v>43420.825312499997</v>
      </c>
      <c r="G32" s="3">
        <v>43040</v>
      </c>
      <c r="H32" s="3">
        <v>43069</v>
      </c>
      <c r="I32" s="1" t="s">
        <v>70</v>
      </c>
      <c r="J32">
        <v>1234</v>
      </c>
      <c r="K32">
        <v>1231234455</v>
      </c>
      <c r="L32" s="1" t="s">
        <v>151</v>
      </c>
      <c r="N32" s="1" t="s">
        <v>71</v>
      </c>
      <c r="O32" s="1" t="s">
        <v>84</v>
      </c>
      <c r="P32" s="1" t="s">
        <v>84</v>
      </c>
      <c r="Q32" s="1" t="s">
        <v>84</v>
      </c>
      <c r="R32" s="1"/>
      <c r="S32" t="s">
        <v>84</v>
      </c>
      <c r="U32" s="1" t="s">
        <v>84</v>
      </c>
      <c r="V32" s="1" t="s">
        <v>84</v>
      </c>
      <c r="W32" s="1" t="s">
        <v>84</v>
      </c>
      <c r="X32" s="1"/>
      <c r="Y32" s="1"/>
      <c r="Z32" s="1"/>
      <c r="AA32" s="1"/>
      <c r="AC32" s="1"/>
      <c r="AE32" s="1"/>
      <c r="AG32" s="1"/>
      <c r="AP32" s="1" t="s">
        <v>72</v>
      </c>
      <c r="AQ32">
        <v>1</v>
      </c>
      <c r="AR32" s="1" t="s">
        <v>283</v>
      </c>
      <c r="AS32" t="s">
        <v>209</v>
      </c>
      <c r="AT32" t="s">
        <v>284</v>
      </c>
      <c r="AU32" s="1" t="s">
        <v>87</v>
      </c>
      <c r="AV32" s="3">
        <v>43069</v>
      </c>
      <c r="AW32" s="3">
        <v>43069</v>
      </c>
      <c r="AX32" s="3">
        <v>43069</v>
      </c>
      <c r="AY32" s="1" t="s">
        <v>85</v>
      </c>
      <c r="AZ32" s="1" t="s">
        <v>209</v>
      </c>
      <c r="BA32">
        <v>38130</v>
      </c>
      <c r="BB32">
        <v>10</v>
      </c>
      <c r="BC32">
        <v>66780.23</v>
      </c>
      <c r="BD32" s="1" t="s">
        <v>72</v>
      </c>
      <c r="BE32">
        <v>5</v>
      </c>
      <c r="BF32" s="1" t="s">
        <v>285</v>
      </c>
      <c r="BG32" s="1" t="s">
        <v>86</v>
      </c>
      <c r="BH32">
        <v>0</v>
      </c>
      <c r="BJ32" s="1"/>
      <c r="BK32" s="1"/>
      <c r="BL32" s="1" t="s">
        <v>112</v>
      </c>
      <c r="BM32">
        <v>9700</v>
      </c>
      <c r="BO32" s="1"/>
      <c r="BP32" s="1" t="s">
        <v>214</v>
      </c>
      <c r="BQ32">
        <v>24</v>
      </c>
      <c r="BR32">
        <v>66780.23</v>
      </c>
      <c r="BS32">
        <v>66780.23</v>
      </c>
    </row>
    <row r="33" spans="1:71" x14ac:dyDescent="0.35">
      <c r="A33" s="1" t="s">
        <v>67</v>
      </c>
      <c r="B33" s="1" t="s">
        <v>68</v>
      </c>
      <c r="C33" s="1" t="s">
        <v>69</v>
      </c>
      <c r="D33">
        <v>1</v>
      </c>
      <c r="E33">
        <v>1</v>
      </c>
      <c r="F33" s="2">
        <v>43420.825312499997</v>
      </c>
      <c r="G33" s="3">
        <v>43040</v>
      </c>
      <c r="H33" s="3">
        <v>43069</v>
      </c>
      <c r="I33" s="1" t="s">
        <v>70</v>
      </c>
      <c r="J33">
        <v>1234</v>
      </c>
      <c r="K33">
        <v>1231234455</v>
      </c>
      <c r="L33" s="1" t="s">
        <v>151</v>
      </c>
      <c r="N33" s="1" t="s">
        <v>71</v>
      </c>
      <c r="O33" s="1" t="s">
        <v>84</v>
      </c>
      <c r="P33" s="1" t="s">
        <v>84</v>
      </c>
      <c r="Q33" s="1" t="s">
        <v>84</v>
      </c>
      <c r="R33" s="1"/>
      <c r="S33" t="s">
        <v>84</v>
      </c>
      <c r="U33" s="1" t="s">
        <v>84</v>
      </c>
      <c r="V33" s="1" t="s">
        <v>84</v>
      </c>
      <c r="W33" s="1" t="s">
        <v>84</v>
      </c>
      <c r="X33" s="1"/>
      <c r="Y33" s="1"/>
      <c r="Z33" s="1"/>
      <c r="AA33" s="1"/>
      <c r="AC33" s="1"/>
      <c r="AE33" s="1"/>
      <c r="AG33" s="1"/>
      <c r="AP33" s="1" t="s">
        <v>72</v>
      </c>
      <c r="AQ33">
        <v>1</v>
      </c>
      <c r="AR33" s="1" t="s">
        <v>283</v>
      </c>
      <c r="AS33" t="s">
        <v>209</v>
      </c>
      <c r="AT33" t="s">
        <v>284</v>
      </c>
      <c r="AU33" s="1" t="s">
        <v>87</v>
      </c>
      <c r="AV33" s="3">
        <v>43069</v>
      </c>
      <c r="AW33" s="3">
        <v>43069</v>
      </c>
      <c r="AX33" s="3">
        <v>43069</v>
      </c>
      <c r="AY33" s="1" t="s">
        <v>85</v>
      </c>
      <c r="AZ33" s="1" t="s">
        <v>209</v>
      </c>
      <c r="BA33">
        <v>38130</v>
      </c>
      <c r="BB33">
        <v>10</v>
      </c>
      <c r="BC33">
        <v>66780.23</v>
      </c>
      <c r="BD33" s="1" t="s">
        <v>72</v>
      </c>
      <c r="BE33">
        <v>6</v>
      </c>
      <c r="BF33" s="1" t="s">
        <v>285</v>
      </c>
      <c r="BG33" s="1" t="s">
        <v>86</v>
      </c>
      <c r="BH33">
        <v>0</v>
      </c>
      <c r="BJ33" s="1"/>
      <c r="BK33" s="1"/>
      <c r="BL33" s="1" t="s">
        <v>110</v>
      </c>
      <c r="BM33">
        <v>2231</v>
      </c>
      <c r="BO33" s="1"/>
      <c r="BP33" s="1" t="s">
        <v>214</v>
      </c>
      <c r="BQ33">
        <v>24</v>
      </c>
      <c r="BR33">
        <v>66780.23</v>
      </c>
      <c r="BS33">
        <v>66780.23</v>
      </c>
    </row>
    <row r="34" spans="1:71" x14ac:dyDescent="0.35">
      <c r="A34" s="1" t="s">
        <v>67</v>
      </c>
      <c r="B34" s="1" t="s">
        <v>68</v>
      </c>
      <c r="C34" s="1" t="s">
        <v>69</v>
      </c>
      <c r="D34">
        <v>1</v>
      </c>
      <c r="E34">
        <v>1</v>
      </c>
      <c r="F34" s="2">
        <v>43420.825312499997</v>
      </c>
      <c r="G34" s="3">
        <v>43040</v>
      </c>
      <c r="H34" s="3">
        <v>43069</v>
      </c>
      <c r="I34" s="1" t="s">
        <v>70</v>
      </c>
      <c r="J34">
        <v>1234</v>
      </c>
      <c r="K34">
        <v>1231234455</v>
      </c>
      <c r="L34" s="1" t="s">
        <v>151</v>
      </c>
      <c r="N34" s="1" t="s">
        <v>71</v>
      </c>
      <c r="O34" s="1" t="s">
        <v>84</v>
      </c>
      <c r="P34" s="1" t="s">
        <v>84</v>
      </c>
      <c r="Q34" s="1" t="s">
        <v>84</v>
      </c>
      <c r="R34" s="1"/>
      <c r="S34" t="s">
        <v>84</v>
      </c>
      <c r="U34" s="1" t="s">
        <v>84</v>
      </c>
      <c r="V34" s="1" t="s">
        <v>84</v>
      </c>
      <c r="W34" s="1" t="s">
        <v>84</v>
      </c>
      <c r="X34" s="1"/>
      <c r="Y34" s="1"/>
      <c r="Z34" s="1"/>
      <c r="AA34" s="1"/>
      <c r="AC34" s="1"/>
      <c r="AE34" s="1"/>
      <c r="AG34" s="1"/>
      <c r="AP34" s="1" t="s">
        <v>72</v>
      </c>
      <c r="AQ34">
        <v>1</v>
      </c>
      <c r="AR34" s="1" t="s">
        <v>283</v>
      </c>
      <c r="AS34" t="s">
        <v>209</v>
      </c>
      <c r="AT34" t="s">
        <v>284</v>
      </c>
      <c r="AU34" s="1" t="s">
        <v>87</v>
      </c>
      <c r="AV34" s="3">
        <v>43069</v>
      </c>
      <c r="AW34" s="3">
        <v>43069</v>
      </c>
      <c r="AX34" s="3">
        <v>43069</v>
      </c>
      <c r="AY34" s="1" t="s">
        <v>85</v>
      </c>
      <c r="AZ34" s="1" t="s">
        <v>209</v>
      </c>
      <c r="BA34">
        <v>38130</v>
      </c>
      <c r="BB34">
        <v>10</v>
      </c>
      <c r="BC34">
        <v>66780.23</v>
      </c>
      <c r="BD34" s="1" t="s">
        <v>72</v>
      </c>
      <c r="BE34">
        <v>7</v>
      </c>
      <c r="BF34" s="1" t="s">
        <v>286</v>
      </c>
      <c r="BG34" s="1" t="s">
        <v>199</v>
      </c>
      <c r="BH34">
        <v>1200</v>
      </c>
      <c r="BJ34" s="1"/>
      <c r="BK34" s="1" t="s">
        <v>208</v>
      </c>
      <c r="BL34" s="1" t="s">
        <v>86</v>
      </c>
      <c r="BM34">
        <v>0</v>
      </c>
      <c r="BO34" s="1"/>
      <c r="BP34" s="1"/>
      <c r="BQ34">
        <v>24</v>
      </c>
      <c r="BR34">
        <v>66780.23</v>
      </c>
      <c r="BS34">
        <v>66780.23</v>
      </c>
    </row>
    <row r="35" spans="1:71" x14ac:dyDescent="0.35">
      <c r="A35" s="1" t="s">
        <v>67</v>
      </c>
      <c r="B35" s="1" t="s">
        <v>68</v>
      </c>
      <c r="C35" s="1" t="s">
        <v>69</v>
      </c>
      <c r="D35">
        <v>1</v>
      </c>
      <c r="E35">
        <v>1</v>
      </c>
      <c r="F35" s="2">
        <v>43420.825312499997</v>
      </c>
      <c r="G35" s="3">
        <v>43040</v>
      </c>
      <c r="H35" s="3">
        <v>43069</v>
      </c>
      <c r="I35" s="1" t="s">
        <v>70</v>
      </c>
      <c r="J35">
        <v>1234</v>
      </c>
      <c r="K35">
        <v>1231234455</v>
      </c>
      <c r="L35" s="1" t="s">
        <v>151</v>
      </c>
      <c r="N35" s="1" t="s">
        <v>71</v>
      </c>
      <c r="O35" s="1" t="s">
        <v>84</v>
      </c>
      <c r="P35" s="1" t="s">
        <v>84</v>
      </c>
      <c r="Q35" s="1" t="s">
        <v>84</v>
      </c>
      <c r="R35" s="1"/>
      <c r="S35" t="s">
        <v>84</v>
      </c>
      <c r="U35" s="1" t="s">
        <v>84</v>
      </c>
      <c r="V35" s="1" t="s">
        <v>84</v>
      </c>
      <c r="W35" s="1" t="s">
        <v>84</v>
      </c>
      <c r="X35" s="1"/>
      <c r="Y35" s="1"/>
      <c r="Z35" s="1"/>
      <c r="AA35" s="1"/>
      <c r="AC35" s="1"/>
      <c r="AE35" s="1"/>
      <c r="AG35" s="1"/>
      <c r="AP35" s="1" t="s">
        <v>72</v>
      </c>
      <c r="AQ35">
        <v>1</v>
      </c>
      <c r="AR35" s="1" t="s">
        <v>283</v>
      </c>
      <c r="AS35" t="s">
        <v>209</v>
      </c>
      <c r="AT35" t="s">
        <v>284</v>
      </c>
      <c r="AU35" s="1" t="s">
        <v>87</v>
      </c>
      <c r="AV35" s="3">
        <v>43069</v>
      </c>
      <c r="AW35" s="3">
        <v>43069</v>
      </c>
      <c r="AX35" s="3">
        <v>43069</v>
      </c>
      <c r="AY35" s="1" t="s">
        <v>85</v>
      </c>
      <c r="AZ35" s="1" t="s">
        <v>209</v>
      </c>
      <c r="BA35">
        <v>38130</v>
      </c>
      <c r="BB35">
        <v>10</v>
      </c>
      <c r="BC35">
        <v>66780.23</v>
      </c>
      <c r="BD35" s="1" t="s">
        <v>72</v>
      </c>
      <c r="BE35">
        <v>8</v>
      </c>
      <c r="BF35" s="1" t="s">
        <v>286</v>
      </c>
      <c r="BG35" s="1" t="s">
        <v>86</v>
      </c>
      <c r="BH35">
        <v>0</v>
      </c>
      <c r="BJ35" s="1"/>
      <c r="BK35" s="1"/>
      <c r="BL35" s="1" t="s">
        <v>198</v>
      </c>
      <c r="BM35">
        <v>1476</v>
      </c>
      <c r="BO35" s="1"/>
      <c r="BP35" s="1" t="s">
        <v>208</v>
      </c>
      <c r="BQ35">
        <v>24</v>
      </c>
      <c r="BR35">
        <v>66780.23</v>
      </c>
      <c r="BS35">
        <v>66780.23</v>
      </c>
    </row>
    <row r="36" spans="1:71" x14ac:dyDescent="0.35">
      <c r="A36" s="1" t="s">
        <v>67</v>
      </c>
      <c r="B36" s="1" t="s">
        <v>68</v>
      </c>
      <c r="C36" s="1" t="s">
        <v>69</v>
      </c>
      <c r="D36">
        <v>1</v>
      </c>
      <c r="E36">
        <v>1</v>
      </c>
      <c r="F36" s="2">
        <v>43420.825312499997</v>
      </c>
      <c r="G36" s="3">
        <v>43040</v>
      </c>
      <c r="H36" s="3">
        <v>43069</v>
      </c>
      <c r="I36" s="1" t="s">
        <v>70</v>
      </c>
      <c r="J36">
        <v>1234</v>
      </c>
      <c r="K36">
        <v>1231234455</v>
      </c>
      <c r="L36" s="1" t="s">
        <v>151</v>
      </c>
      <c r="N36" s="1" t="s">
        <v>71</v>
      </c>
      <c r="O36" s="1" t="s">
        <v>84</v>
      </c>
      <c r="P36" s="1" t="s">
        <v>84</v>
      </c>
      <c r="Q36" s="1" t="s">
        <v>84</v>
      </c>
      <c r="R36" s="1"/>
      <c r="S36" t="s">
        <v>84</v>
      </c>
      <c r="U36" s="1" t="s">
        <v>84</v>
      </c>
      <c r="V36" s="1" t="s">
        <v>84</v>
      </c>
      <c r="W36" s="1" t="s">
        <v>84</v>
      </c>
      <c r="X36" s="1"/>
      <c r="Y36" s="1"/>
      <c r="Z36" s="1"/>
      <c r="AA36" s="1"/>
      <c r="AC36" s="1"/>
      <c r="AE36" s="1"/>
      <c r="AG36" s="1"/>
      <c r="AP36" s="1" t="s">
        <v>72</v>
      </c>
      <c r="AQ36">
        <v>1</v>
      </c>
      <c r="AR36" s="1" t="s">
        <v>283</v>
      </c>
      <c r="AS36" t="s">
        <v>209</v>
      </c>
      <c r="AT36" t="s">
        <v>284</v>
      </c>
      <c r="AU36" s="1" t="s">
        <v>87</v>
      </c>
      <c r="AV36" s="3">
        <v>43069</v>
      </c>
      <c r="AW36" s="3">
        <v>43069</v>
      </c>
      <c r="AX36" s="3">
        <v>43069</v>
      </c>
      <c r="AY36" s="1" t="s">
        <v>85</v>
      </c>
      <c r="AZ36" s="1" t="s">
        <v>209</v>
      </c>
      <c r="BA36">
        <v>38130</v>
      </c>
      <c r="BB36">
        <v>10</v>
      </c>
      <c r="BC36">
        <v>66780.23</v>
      </c>
      <c r="BD36" s="1" t="s">
        <v>72</v>
      </c>
      <c r="BE36">
        <v>9</v>
      </c>
      <c r="BF36" s="1" t="s">
        <v>286</v>
      </c>
      <c r="BG36" s="1" t="s">
        <v>111</v>
      </c>
      <c r="BH36">
        <v>276</v>
      </c>
      <c r="BJ36" s="1"/>
      <c r="BK36" s="1" t="s">
        <v>208</v>
      </c>
      <c r="BL36" s="1" t="s">
        <v>86</v>
      </c>
      <c r="BM36">
        <v>0</v>
      </c>
      <c r="BO36" s="1"/>
      <c r="BP36" s="1"/>
      <c r="BQ36">
        <v>24</v>
      </c>
      <c r="BR36">
        <v>66780.23</v>
      </c>
      <c r="BS36">
        <v>66780.23</v>
      </c>
    </row>
    <row r="37" spans="1:71" x14ac:dyDescent="0.35">
      <c r="A37" s="1" t="s">
        <v>67</v>
      </c>
      <c r="B37" s="1" t="s">
        <v>68</v>
      </c>
      <c r="C37" s="1" t="s">
        <v>69</v>
      </c>
      <c r="D37">
        <v>1</v>
      </c>
      <c r="E37">
        <v>1</v>
      </c>
      <c r="F37" s="2">
        <v>43420.825312499997</v>
      </c>
      <c r="G37" s="3">
        <v>43040</v>
      </c>
      <c r="H37" s="3">
        <v>43069</v>
      </c>
      <c r="I37" s="1" t="s">
        <v>70</v>
      </c>
      <c r="J37">
        <v>1234</v>
      </c>
      <c r="K37">
        <v>1231234455</v>
      </c>
      <c r="L37" s="1" t="s">
        <v>151</v>
      </c>
      <c r="N37" s="1" t="s">
        <v>71</v>
      </c>
      <c r="O37" s="1" t="s">
        <v>84</v>
      </c>
      <c r="P37" s="1" t="s">
        <v>84</v>
      </c>
      <c r="Q37" s="1" t="s">
        <v>84</v>
      </c>
      <c r="R37" s="1"/>
      <c r="S37" t="s">
        <v>84</v>
      </c>
      <c r="U37" s="1" t="s">
        <v>84</v>
      </c>
      <c r="V37" s="1" t="s">
        <v>84</v>
      </c>
      <c r="W37" s="1" t="s">
        <v>84</v>
      </c>
      <c r="X37" s="1"/>
      <c r="Y37" s="1"/>
      <c r="Z37" s="1"/>
      <c r="AA37" s="1"/>
      <c r="AC37" s="1"/>
      <c r="AE37" s="1"/>
      <c r="AG37" s="1"/>
      <c r="AP37" s="1" t="s">
        <v>72</v>
      </c>
      <c r="AQ37">
        <v>1</v>
      </c>
      <c r="AR37" s="1" t="s">
        <v>283</v>
      </c>
      <c r="AS37" t="s">
        <v>209</v>
      </c>
      <c r="AT37" t="s">
        <v>284</v>
      </c>
      <c r="AU37" s="1" t="s">
        <v>87</v>
      </c>
      <c r="AV37" s="3">
        <v>43069</v>
      </c>
      <c r="AW37" s="3">
        <v>43069</v>
      </c>
      <c r="AX37" s="3">
        <v>43069</v>
      </c>
      <c r="AY37" s="1" t="s">
        <v>85</v>
      </c>
      <c r="AZ37" s="1" t="s">
        <v>209</v>
      </c>
      <c r="BA37">
        <v>38130</v>
      </c>
      <c r="BB37">
        <v>10</v>
      </c>
      <c r="BC37">
        <v>66780.23</v>
      </c>
      <c r="BD37" s="1" t="s">
        <v>72</v>
      </c>
      <c r="BE37">
        <v>10</v>
      </c>
      <c r="BF37" s="1" t="s">
        <v>287</v>
      </c>
      <c r="BG37" s="1" t="s">
        <v>140</v>
      </c>
      <c r="BH37">
        <v>10900</v>
      </c>
      <c r="BJ37" s="1"/>
      <c r="BK37" s="1" t="s">
        <v>193</v>
      </c>
      <c r="BL37" s="1" t="s">
        <v>86</v>
      </c>
      <c r="BM37">
        <v>0</v>
      </c>
      <c r="BO37" s="1"/>
      <c r="BP37" s="1"/>
      <c r="BQ37">
        <v>24</v>
      </c>
      <c r="BR37">
        <v>66780.23</v>
      </c>
      <c r="BS37">
        <v>66780.23</v>
      </c>
    </row>
    <row r="38" spans="1:71" x14ac:dyDescent="0.35">
      <c r="A38" s="1" t="s">
        <v>67</v>
      </c>
      <c r="B38" s="1" t="s">
        <v>68</v>
      </c>
      <c r="C38" s="1" t="s">
        <v>69</v>
      </c>
      <c r="D38">
        <v>1</v>
      </c>
      <c r="E38">
        <v>1</v>
      </c>
      <c r="F38" s="2">
        <v>43420.825312499997</v>
      </c>
      <c r="G38" s="3">
        <v>43040</v>
      </c>
      <c r="H38" s="3">
        <v>43069</v>
      </c>
      <c r="I38" s="1" t="s">
        <v>70</v>
      </c>
      <c r="J38">
        <v>1234</v>
      </c>
      <c r="K38">
        <v>1231234455</v>
      </c>
      <c r="L38" s="1" t="s">
        <v>151</v>
      </c>
      <c r="N38" s="1" t="s">
        <v>71</v>
      </c>
      <c r="O38" s="1" t="s">
        <v>84</v>
      </c>
      <c r="P38" s="1" t="s">
        <v>84</v>
      </c>
      <c r="Q38" s="1" t="s">
        <v>84</v>
      </c>
      <c r="R38" s="1"/>
      <c r="S38" t="s">
        <v>84</v>
      </c>
      <c r="U38" s="1" t="s">
        <v>84</v>
      </c>
      <c r="V38" s="1" t="s">
        <v>84</v>
      </c>
      <c r="W38" s="1" t="s">
        <v>84</v>
      </c>
      <c r="X38" s="1"/>
      <c r="Y38" s="1"/>
      <c r="Z38" s="1"/>
      <c r="AA38" s="1"/>
      <c r="AC38" s="1"/>
      <c r="AE38" s="1"/>
      <c r="AG38" s="1"/>
      <c r="AP38" s="1" t="s">
        <v>72</v>
      </c>
      <c r="AQ38">
        <v>1</v>
      </c>
      <c r="AR38" s="1" t="s">
        <v>283</v>
      </c>
      <c r="AS38" t="s">
        <v>209</v>
      </c>
      <c r="AT38" t="s">
        <v>284</v>
      </c>
      <c r="AU38" s="1" t="s">
        <v>87</v>
      </c>
      <c r="AV38" s="3">
        <v>43069</v>
      </c>
      <c r="AW38" s="3">
        <v>43069</v>
      </c>
      <c r="AX38" s="3">
        <v>43069</v>
      </c>
      <c r="AY38" s="1" t="s">
        <v>85</v>
      </c>
      <c r="AZ38" s="1" t="s">
        <v>209</v>
      </c>
      <c r="BA38">
        <v>38130</v>
      </c>
      <c r="BB38">
        <v>10</v>
      </c>
      <c r="BC38">
        <v>66780.23</v>
      </c>
      <c r="BD38" s="1" t="s">
        <v>72</v>
      </c>
      <c r="BE38">
        <v>11</v>
      </c>
      <c r="BF38" s="1" t="s">
        <v>287</v>
      </c>
      <c r="BG38" s="1" t="s">
        <v>86</v>
      </c>
      <c r="BH38">
        <v>0</v>
      </c>
      <c r="BJ38" s="1"/>
      <c r="BK38" s="1"/>
      <c r="BL38" s="1" t="s">
        <v>156</v>
      </c>
      <c r="BM38">
        <v>10900</v>
      </c>
      <c r="BO38" s="1"/>
      <c r="BP38" s="1" t="s">
        <v>193</v>
      </c>
      <c r="BQ38">
        <v>24</v>
      </c>
      <c r="BR38">
        <v>66780.23</v>
      </c>
      <c r="BS38">
        <v>66780.23</v>
      </c>
    </row>
    <row r="39" spans="1:71" x14ac:dyDescent="0.35">
      <c r="A39" s="1" t="s">
        <v>67</v>
      </c>
      <c r="B39" s="1" t="s">
        <v>68</v>
      </c>
      <c r="C39" s="1" t="s">
        <v>69</v>
      </c>
      <c r="D39">
        <v>1</v>
      </c>
      <c r="E39">
        <v>1</v>
      </c>
      <c r="F39" s="2">
        <v>43420.825312499997</v>
      </c>
      <c r="G39" s="3">
        <v>43040</v>
      </c>
      <c r="H39" s="3">
        <v>43069</v>
      </c>
      <c r="I39" s="1" t="s">
        <v>70</v>
      </c>
      <c r="J39">
        <v>1234</v>
      </c>
      <c r="K39">
        <v>1231234455</v>
      </c>
      <c r="L39" s="1" t="s">
        <v>151</v>
      </c>
      <c r="N39" s="1" t="s">
        <v>71</v>
      </c>
      <c r="O39" s="1" t="s">
        <v>84</v>
      </c>
      <c r="P39" s="1" t="s">
        <v>84</v>
      </c>
      <c r="Q39" s="1" t="s">
        <v>84</v>
      </c>
      <c r="R39" s="1"/>
      <c r="S39" t="s">
        <v>84</v>
      </c>
      <c r="U39" s="1" t="s">
        <v>84</v>
      </c>
      <c r="V39" s="1" t="s">
        <v>84</v>
      </c>
      <c r="W39" s="1" t="s">
        <v>84</v>
      </c>
      <c r="X39" s="1"/>
      <c r="Y39" s="1"/>
      <c r="Z39" s="1"/>
      <c r="AA39" s="1"/>
      <c r="AC39" s="1"/>
      <c r="AE39" s="1"/>
      <c r="AG39" s="1"/>
      <c r="AP39" s="1" t="s">
        <v>72</v>
      </c>
      <c r="AQ39">
        <v>1</v>
      </c>
      <c r="AR39" s="1" t="s">
        <v>283</v>
      </c>
      <c r="AS39" t="s">
        <v>209</v>
      </c>
      <c r="AT39" t="s">
        <v>284</v>
      </c>
      <c r="AU39" s="1" t="s">
        <v>87</v>
      </c>
      <c r="AV39" s="3">
        <v>43069</v>
      </c>
      <c r="AW39" s="3">
        <v>43069</v>
      </c>
      <c r="AX39" s="3">
        <v>43069</v>
      </c>
      <c r="AY39" s="1" t="s">
        <v>85</v>
      </c>
      <c r="AZ39" s="1" t="s">
        <v>209</v>
      </c>
      <c r="BA39">
        <v>38130</v>
      </c>
      <c r="BB39">
        <v>10</v>
      </c>
      <c r="BC39">
        <v>66780.23</v>
      </c>
      <c r="BD39" s="1" t="s">
        <v>72</v>
      </c>
      <c r="BE39">
        <v>12</v>
      </c>
      <c r="BF39" s="1" t="s">
        <v>288</v>
      </c>
      <c r="BG39" s="1" t="s">
        <v>161</v>
      </c>
      <c r="BH39">
        <v>998</v>
      </c>
      <c r="BJ39" s="1"/>
      <c r="BK39" s="1" t="s">
        <v>193</v>
      </c>
      <c r="BL39" s="1" t="s">
        <v>86</v>
      </c>
      <c r="BM39">
        <v>0</v>
      </c>
      <c r="BO39" s="1"/>
      <c r="BP39" s="1"/>
      <c r="BQ39">
        <v>24</v>
      </c>
      <c r="BR39">
        <v>66780.23</v>
      </c>
      <c r="BS39">
        <v>66780.23</v>
      </c>
    </row>
    <row r="40" spans="1:71" x14ac:dyDescent="0.35">
      <c r="A40" s="1" t="s">
        <v>67</v>
      </c>
      <c r="B40" s="1" t="s">
        <v>68</v>
      </c>
      <c r="C40" s="1" t="s">
        <v>69</v>
      </c>
      <c r="D40">
        <v>1</v>
      </c>
      <c r="E40">
        <v>1</v>
      </c>
      <c r="F40" s="2">
        <v>43420.825312499997</v>
      </c>
      <c r="G40" s="3">
        <v>43040</v>
      </c>
      <c r="H40" s="3">
        <v>43069</v>
      </c>
      <c r="I40" s="1" t="s">
        <v>70</v>
      </c>
      <c r="J40">
        <v>1234</v>
      </c>
      <c r="K40">
        <v>1231234455</v>
      </c>
      <c r="L40" s="1" t="s">
        <v>151</v>
      </c>
      <c r="N40" s="1" t="s">
        <v>71</v>
      </c>
      <c r="O40" s="1" t="s">
        <v>84</v>
      </c>
      <c r="P40" s="1" t="s">
        <v>84</v>
      </c>
      <c r="Q40" s="1" t="s">
        <v>84</v>
      </c>
      <c r="R40" s="1"/>
      <c r="S40" t="s">
        <v>84</v>
      </c>
      <c r="U40" s="1" t="s">
        <v>84</v>
      </c>
      <c r="V40" s="1" t="s">
        <v>84</v>
      </c>
      <c r="W40" s="1" t="s">
        <v>84</v>
      </c>
      <c r="X40" s="1"/>
      <c r="Y40" s="1"/>
      <c r="Z40" s="1"/>
      <c r="AA40" s="1"/>
      <c r="AC40" s="1"/>
      <c r="AE40" s="1"/>
      <c r="AG40" s="1"/>
      <c r="AP40" s="1" t="s">
        <v>72</v>
      </c>
      <c r="AQ40">
        <v>1</v>
      </c>
      <c r="AR40" s="1" t="s">
        <v>283</v>
      </c>
      <c r="AS40" t="s">
        <v>209</v>
      </c>
      <c r="AT40" t="s">
        <v>284</v>
      </c>
      <c r="AU40" s="1" t="s">
        <v>87</v>
      </c>
      <c r="AV40" s="3">
        <v>43069</v>
      </c>
      <c r="AW40" s="3">
        <v>43069</v>
      </c>
      <c r="AX40" s="3">
        <v>43069</v>
      </c>
      <c r="AY40" s="1" t="s">
        <v>85</v>
      </c>
      <c r="AZ40" s="1" t="s">
        <v>209</v>
      </c>
      <c r="BA40">
        <v>38130</v>
      </c>
      <c r="BB40">
        <v>10</v>
      </c>
      <c r="BC40">
        <v>66780.23</v>
      </c>
      <c r="BD40" s="1" t="s">
        <v>72</v>
      </c>
      <c r="BE40">
        <v>13</v>
      </c>
      <c r="BF40" s="1" t="s">
        <v>288</v>
      </c>
      <c r="BG40" s="1" t="s">
        <v>86</v>
      </c>
      <c r="BH40">
        <v>0</v>
      </c>
      <c r="BJ40" s="1"/>
      <c r="BK40" s="1"/>
      <c r="BL40" s="1" t="s">
        <v>156</v>
      </c>
      <c r="BM40">
        <v>998</v>
      </c>
      <c r="BO40" s="1"/>
      <c r="BP40" s="1" t="s">
        <v>193</v>
      </c>
      <c r="BQ40">
        <v>24</v>
      </c>
      <c r="BR40">
        <v>66780.23</v>
      </c>
      <c r="BS40">
        <v>66780.23</v>
      </c>
    </row>
    <row r="41" spans="1:71" x14ac:dyDescent="0.35">
      <c r="A41" s="1" t="s">
        <v>67</v>
      </c>
      <c r="B41" s="1" t="s">
        <v>68</v>
      </c>
      <c r="C41" s="1" t="s">
        <v>69</v>
      </c>
      <c r="D41">
        <v>1</v>
      </c>
      <c r="E41">
        <v>1</v>
      </c>
      <c r="F41" s="2">
        <v>43420.825312499997</v>
      </c>
      <c r="G41" s="3">
        <v>43040</v>
      </c>
      <c r="H41" s="3">
        <v>43069</v>
      </c>
      <c r="I41" s="1" t="s">
        <v>70</v>
      </c>
      <c r="J41">
        <v>1234</v>
      </c>
      <c r="K41">
        <v>1231234455</v>
      </c>
      <c r="L41" s="1" t="s">
        <v>151</v>
      </c>
      <c r="N41" s="1" t="s">
        <v>71</v>
      </c>
      <c r="O41" s="1" t="s">
        <v>84</v>
      </c>
      <c r="P41" s="1" t="s">
        <v>84</v>
      </c>
      <c r="Q41" s="1" t="s">
        <v>84</v>
      </c>
      <c r="R41" s="1"/>
      <c r="S41" t="s">
        <v>84</v>
      </c>
      <c r="U41" s="1" t="s">
        <v>84</v>
      </c>
      <c r="V41" s="1" t="s">
        <v>84</v>
      </c>
      <c r="W41" s="1" t="s">
        <v>84</v>
      </c>
      <c r="X41" s="1"/>
      <c r="Y41" s="1"/>
      <c r="Z41" s="1"/>
      <c r="AA41" s="1"/>
      <c r="AC41" s="1"/>
      <c r="AE41" s="1"/>
      <c r="AG41" s="1"/>
      <c r="AP41" s="1" t="s">
        <v>72</v>
      </c>
      <c r="AQ41">
        <v>1</v>
      </c>
      <c r="AR41" s="1" t="s">
        <v>283</v>
      </c>
      <c r="AS41" t="s">
        <v>209</v>
      </c>
      <c r="AT41" t="s">
        <v>284</v>
      </c>
      <c r="AU41" s="1" t="s">
        <v>87</v>
      </c>
      <c r="AV41" s="3">
        <v>43069</v>
      </c>
      <c r="AW41" s="3">
        <v>43069</v>
      </c>
      <c r="AX41" s="3">
        <v>43069</v>
      </c>
      <c r="AY41" s="1" t="s">
        <v>85</v>
      </c>
      <c r="AZ41" s="1" t="s">
        <v>209</v>
      </c>
      <c r="BA41">
        <v>38130</v>
      </c>
      <c r="BB41">
        <v>10</v>
      </c>
      <c r="BC41">
        <v>66780.23</v>
      </c>
      <c r="BD41" s="1" t="s">
        <v>72</v>
      </c>
      <c r="BE41">
        <v>14</v>
      </c>
      <c r="BF41" s="1" t="s">
        <v>289</v>
      </c>
      <c r="BG41" s="1" t="s">
        <v>162</v>
      </c>
      <c r="BH41">
        <v>1170</v>
      </c>
      <c r="BJ41" s="1"/>
      <c r="BK41" s="1" t="s">
        <v>193</v>
      </c>
      <c r="BL41" s="1" t="s">
        <v>86</v>
      </c>
      <c r="BM41">
        <v>0</v>
      </c>
      <c r="BO41" s="1"/>
      <c r="BP41" s="1"/>
      <c r="BQ41">
        <v>24</v>
      </c>
      <c r="BR41">
        <v>66780.23</v>
      </c>
      <c r="BS41">
        <v>66780.23</v>
      </c>
    </row>
    <row r="42" spans="1:71" x14ac:dyDescent="0.35">
      <c r="A42" s="1" t="s">
        <v>67</v>
      </c>
      <c r="B42" s="1" t="s">
        <v>68</v>
      </c>
      <c r="C42" s="1" t="s">
        <v>69</v>
      </c>
      <c r="D42">
        <v>1</v>
      </c>
      <c r="E42">
        <v>1</v>
      </c>
      <c r="F42" s="2">
        <v>43420.825312499997</v>
      </c>
      <c r="G42" s="3">
        <v>43040</v>
      </c>
      <c r="H42" s="3">
        <v>43069</v>
      </c>
      <c r="I42" s="1" t="s">
        <v>70</v>
      </c>
      <c r="J42">
        <v>1234</v>
      </c>
      <c r="K42">
        <v>1231234455</v>
      </c>
      <c r="L42" s="1" t="s">
        <v>151</v>
      </c>
      <c r="N42" s="1" t="s">
        <v>71</v>
      </c>
      <c r="O42" s="1" t="s">
        <v>84</v>
      </c>
      <c r="P42" s="1" t="s">
        <v>84</v>
      </c>
      <c r="Q42" s="1" t="s">
        <v>84</v>
      </c>
      <c r="R42" s="1"/>
      <c r="S42" t="s">
        <v>84</v>
      </c>
      <c r="U42" s="1" t="s">
        <v>84</v>
      </c>
      <c r="V42" s="1" t="s">
        <v>84</v>
      </c>
      <c r="W42" s="1" t="s">
        <v>84</v>
      </c>
      <c r="X42" s="1"/>
      <c r="Y42" s="1"/>
      <c r="Z42" s="1"/>
      <c r="AA42" s="1"/>
      <c r="AC42" s="1"/>
      <c r="AE42" s="1"/>
      <c r="AG42" s="1"/>
      <c r="AP42" s="1" t="s">
        <v>72</v>
      </c>
      <c r="AQ42">
        <v>1</v>
      </c>
      <c r="AR42" s="1" t="s">
        <v>283</v>
      </c>
      <c r="AS42" t="s">
        <v>209</v>
      </c>
      <c r="AT42" t="s">
        <v>284</v>
      </c>
      <c r="AU42" s="1" t="s">
        <v>87</v>
      </c>
      <c r="AV42" s="3">
        <v>43069</v>
      </c>
      <c r="AW42" s="3">
        <v>43069</v>
      </c>
      <c r="AX42" s="3">
        <v>43069</v>
      </c>
      <c r="AY42" s="1" t="s">
        <v>85</v>
      </c>
      <c r="AZ42" s="1" t="s">
        <v>209</v>
      </c>
      <c r="BA42">
        <v>38130</v>
      </c>
      <c r="BB42">
        <v>10</v>
      </c>
      <c r="BC42">
        <v>66780.23</v>
      </c>
      <c r="BD42" s="1" t="s">
        <v>72</v>
      </c>
      <c r="BE42">
        <v>15</v>
      </c>
      <c r="BF42" s="1" t="s">
        <v>289</v>
      </c>
      <c r="BG42" s="1" t="s">
        <v>86</v>
      </c>
      <c r="BH42">
        <v>0</v>
      </c>
      <c r="BJ42" s="1"/>
      <c r="BK42" s="1"/>
      <c r="BL42" s="1" t="s">
        <v>155</v>
      </c>
      <c r="BM42">
        <v>1170</v>
      </c>
      <c r="BO42" s="1"/>
      <c r="BP42" s="1" t="s">
        <v>193</v>
      </c>
      <c r="BQ42">
        <v>24</v>
      </c>
      <c r="BR42">
        <v>66780.23</v>
      </c>
      <c r="BS42">
        <v>66780.23</v>
      </c>
    </row>
    <row r="43" spans="1:71" x14ac:dyDescent="0.35">
      <c r="A43" s="1" t="s">
        <v>67</v>
      </c>
      <c r="B43" s="1" t="s">
        <v>68</v>
      </c>
      <c r="C43" s="1" t="s">
        <v>69</v>
      </c>
      <c r="D43">
        <v>1</v>
      </c>
      <c r="E43">
        <v>1</v>
      </c>
      <c r="F43" s="2">
        <v>43420.825312499997</v>
      </c>
      <c r="G43" s="3">
        <v>43040</v>
      </c>
      <c r="H43" s="3">
        <v>43069</v>
      </c>
      <c r="I43" s="1" t="s">
        <v>70</v>
      </c>
      <c r="J43">
        <v>1234</v>
      </c>
      <c r="K43">
        <v>1231234455</v>
      </c>
      <c r="L43" s="1" t="s">
        <v>151</v>
      </c>
      <c r="N43" s="1" t="s">
        <v>71</v>
      </c>
      <c r="O43" s="1" t="s">
        <v>84</v>
      </c>
      <c r="P43" s="1" t="s">
        <v>84</v>
      </c>
      <c r="Q43" s="1" t="s">
        <v>84</v>
      </c>
      <c r="R43" s="1"/>
      <c r="S43" t="s">
        <v>84</v>
      </c>
      <c r="U43" s="1" t="s">
        <v>84</v>
      </c>
      <c r="V43" s="1" t="s">
        <v>84</v>
      </c>
      <c r="W43" s="1" t="s">
        <v>84</v>
      </c>
      <c r="X43" s="1"/>
      <c r="Y43" s="1"/>
      <c r="Z43" s="1"/>
      <c r="AA43" s="1"/>
      <c r="AC43" s="1"/>
      <c r="AE43" s="1"/>
      <c r="AG43" s="1"/>
      <c r="AP43" s="1" t="s">
        <v>72</v>
      </c>
      <c r="AQ43">
        <v>1</v>
      </c>
      <c r="AR43" s="1" t="s">
        <v>283</v>
      </c>
      <c r="AS43" t="s">
        <v>209</v>
      </c>
      <c r="AT43" t="s">
        <v>284</v>
      </c>
      <c r="AU43" s="1" t="s">
        <v>87</v>
      </c>
      <c r="AV43" s="3">
        <v>43069</v>
      </c>
      <c r="AW43" s="3">
        <v>43069</v>
      </c>
      <c r="AX43" s="3">
        <v>43069</v>
      </c>
      <c r="AY43" s="1" t="s">
        <v>85</v>
      </c>
      <c r="AZ43" s="1" t="s">
        <v>209</v>
      </c>
      <c r="BA43">
        <v>38130</v>
      </c>
      <c r="BB43">
        <v>10</v>
      </c>
      <c r="BC43">
        <v>66780.23</v>
      </c>
      <c r="BD43" s="1" t="s">
        <v>72</v>
      </c>
      <c r="BE43">
        <v>16</v>
      </c>
      <c r="BF43" s="1" t="s">
        <v>290</v>
      </c>
      <c r="BG43" s="1" t="s">
        <v>163</v>
      </c>
      <c r="BH43">
        <v>116</v>
      </c>
      <c r="BJ43" s="1"/>
      <c r="BK43" s="1" t="s">
        <v>193</v>
      </c>
      <c r="BL43" s="1" t="s">
        <v>86</v>
      </c>
      <c r="BM43">
        <v>0</v>
      </c>
      <c r="BO43" s="1"/>
      <c r="BP43" s="1"/>
      <c r="BQ43">
        <v>24</v>
      </c>
      <c r="BR43">
        <v>66780.23</v>
      </c>
      <c r="BS43">
        <v>66780.23</v>
      </c>
    </row>
    <row r="44" spans="1:71" x14ac:dyDescent="0.35">
      <c r="A44" s="1" t="s">
        <v>67</v>
      </c>
      <c r="B44" s="1" t="s">
        <v>68</v>
      </c>
      <c r="C44" s="1" t="s">
        <v>69</v>
      </c>
      <c r="D44">
        <v>1</v>
      </c>
      <c r="E44">
        <v>1</v>
      </c>
      <c r="F44" s="2">
        <v>43420.825312499997</v>
      </c>
      <c r="G44" s="3">
        <v>43040</v>
      </c>
      <c r="H44" s="3">
        <v>43069</v>
      </c>
      <c r="I44" s="1" t="s">
        <v>70</v>
      </c>
      <c r="J44">
        <v>1234</v>
      </c>
      <c r="K44">
        <v>1231234455</v>
      </c>
      <c r="L44" s="1" t="s">
        <v>151</v>
      </c>
      <c r="N44" s="1" t="s">
        <v>71</v>
      </c>
      <c r="O44" s="1" t="s">
        <v>84</v>
      </c>
      <c r="P44" s="1" t="s">
        <v>84</v>
      </c>
      <c r="Q44" s="1" t="s">
        <v>84</v>
      </c>
      <c r="R44" s="1"/>
      <c r="S44" t="s">
        <v>84</v>
      </c>
      <c r="U44" s="1" t="s">
        <v>84</v>
      </c>
      <c r="V44" s="1" t="s">
        <v>84</v>
      </c>
      <c r="W44" s="1" t="s">
        <v>84</v>
      </c>
      <c r="X44" s="1"/>
      <c r="Y44" s="1"/>
      <c r="Z44" s="1"/>
      <c r="AA44" s="1"/>
      <c r="AC44" s="1"/>
      <c r="AE44" s="1"/>
      <c r="AG44" s="1"/>
      <c r="AP44" s="1" t="s">
        <v>72</v>
      </c>
      <c r="AQ44">
        <v>1</v>
      </c>
      <c r="AR44" s="1" t="s">
        <v>283</v>
      </c>
      <c r="AS44" t="s">
        <v>209</v>
      </c>
      <c r="AT44" t="s">
        <v>284</v>
      </c>
      <c r="AU44" s="1" t="s">
        <v>87</v>
      </c>
      <c r="AV44" s="3">
        <v>43069</v>
      </c>
      <c r="AW44" s="3">
        <v>43069</v>
      </c>
      <c r="AX44" s="3">
        <v>43069</v>
      </c>
      <c r="AY44" s="1" t="s">
        <v>85</v>
      </c>
      <c r="AZ44" s="1" t="s">
        <v>209</v>
      </c>
      <c r="BA44">
        <v>38130</v>
      </c>
      <c r="BB44">
        <v>10</v>
      </c>
      <c r="BC44">
        <v>66780.23</v>
      </c>
      <c r="BD44" s="1" t="s">
        <v>72</v>
      </c>
      <c r="BE44">
        <v>17</v>
      </c>
      <c r="BF44" s="1" t="s">
        <v>290</v>
      </c>
      <c r="BG44" s="1" t="s">
        <v>86</v>
      </c>
      <c r="BH44">
        <v>0</v>
      </c>
      <c r="BJ44" s="1"/>
      <c r="BK44" s="1"/>
      <c r="BL44" s="1" t="s">
        <v>155</v>
      </c>
      <c r="BM44">
        <v>116</v>
      </c>
      <c r="BO44" s="1"/>
      <c r="BP44" s="1" t="s">
        <v>193</v>
      </c>
      <c r="BQ44">
        <v>24</v>
      </c>
      <c r="BR44">
        <v>66780.23</v>
      </c>
      <c r="BS44">
        <v>66780.23</v>
      </c>
    </row>
    <row r="45" spans="1:71" x14ac:dyDescent="0.35">
      <c r="A45" s="1" t="s">
        <v>67</v>
      </c>
      <c r="B45" s="1" t="s">
        <v>68</v>
      </c>
      <c r="C45" s="1" t="s">
        <v>69</v>
      </c>
      <c r="D45">
        <v>1</v>
      </c>
      <c r="E45">
        <v>1</v>
      </c>
      <c r="F45" s="2">
        <v>43420.825312499997</v>
      </c>
      <c r="G45" s="3">
        <v>43040</v>
      </c>
      <c r="H45" s="3">
        <v>43069</v>
      </c>
      <c r="I45" s="1" t="s">
        <v>70</v>
      </c>
      <c r="J45">
        <v>1234</v>
      </c>
      <c r="K45">
        <v>1231234455</v>
      </c>
      <c r="L45" s="1" t="s">
        <v>151</v>
      </c>
      <c r="N45" s="1" t="s">
        <v>71</v>
      </c>
      <c r="O45" s="1" t="s">
        <v>84</v>
      </c>
      <c r="P45" s="1" t="s">
        <v>84</v>
      </c>
      <c r="Q45" s="1" t="s">
        <v>84</v>
      </c>
      <c r="R45" s="1"/>
      <c r="S45" t="s">
        <v>84</v>
      </c>
      <c r="U45" s="1" t="s">
        <v>84</v>
      </c>
      <c r="V45" s="1" t="s">
        <v>84</v>
      </c>
      <c r="W45" s="1" t="s">
        <v>84</v>
      </c>
      <c r="X45" s="1"/>
      <c r="Y45" s="1"/>
      <c r="Z45" s="1"/>
      <c r="AA45" s="1"/>
      <c r="AC45" s="1"/>
      <c r="AE45" s="1"/>
      <c r="AG45" s="1"/>
      <c r="AP45" s="1" t="s">
        <v>72</v>
      </c>
      <c r="AQ45">
        <v>1</v>
      </c>
      <c r="AR45" s="1" t="s">
        <v>283</v>
      </c>
      <c r="AS45" t="s">
        <v>209</v>
      </c>
      <c r="AT45" t="s">
        <v>284</v>
      </c>
      <c r="AU45" s="1" t="s">
        <v>87</v>
      </c>
      <c r="AV45" s="3">
        <v>43069</v>
      </c>
      <c r="AW45" s="3">
        <v>43069</v>
      </c>
      <c r="AX45" s="3">
        <v>43069</v>
      </c>
      <c r="AY45" s="1" t="s">
        <v>85</v>
      </c>
      <c r="AZ45" s="1" t="s">
        <v>209</v>
      </c>
      <c r="BA45">
        <v>38130</v>
      </c>
      <c r="BB45">
        <v>10</v>
      </c>
      <c r="BC45">
        <v>66780.23</v>
      </c>
      <c r="BD45" s="1" t="s">
        <v>72</v>
      </c>
      <c r="BE45">
        <v>18</v>
      </c>
      <c r="BF45" s="1" t="s">
        <v>291</v>
      </c>
      <c r="BG45" s="1" t="s">
        <v>126</v>
      </c>
      <c r="BH45">
        <v>1234</v>
      </c>
      <c r="BJ45" s="1"/>
      <c r="BK45" s="1" t="s">
        <v>282</v>
      </c>
      <c r="BL45" s="1" t="s">
        <v>86</v>
      </c>
      <c r="BM45">
        <v>0</v>
      </c>
      <c r="BO45" s="1"/>
      <c r="BP45" s="1"/>
      <c r="BQ45">
        <v>24</v>
      </c>
      <c r="BR45">
        <v>66780.23</v>
      </c>
      <c r="BS45">
        <v>66780.23</v>
      </c>
    </row>
    <row r="46" spans="1:71" x14ac:dyDescent="0.35">
      <c r="A46" s="1" t="s">
        <v>67</v>
      </c>
      <c r="B46" s="1" t="s">
        <v>68</v>
      </c>
      <c r="C46" s="1" t="s">
        <v>69</v>
      </c>
      <c r="D46">
        <v>1</v>
      </c>
      <c r="E46">
        <v>1</v>
      </c>
      <c r="F46" s="2">
        <v>43420.825312499997</v>
      </c>
      <c r="G46" s="3">
        <v>43040</v>
      </c>
      <c r="H46" s="3">
        <v>43069</v>
      </c>
      <c r="I46" s="1" t="s">
        <v>70</v>
      </c>
      <c r="J46">
        <v>1234</v>
      </c>
      <c r="K46">
        <v>1231234455</v>
      </c>
      <c r="L46" s="1" t="s">
        <v>151</v>
      </c>
      <c r="N46" s="1" t="s">
        <v>71</v>
      </c>
      <c r="O46" s="1" t="s">
        <v>84</v>
      </c>
      <c r="P46" s="1" t="s">
        <v>84</v>
      </c>
      <c r="Q46" s="1" t="s">
        <v>84</v>
      </c>
      <c r="R46" s="1"/>
      <c r="S46" t="s">
        <v>84</v>
      </c>
      <c r="U46" s="1" t="s">
        <v>84</v>
      </c>
      <c r="V46" s="1" t="s">
        <v>84</v>
      </c>
      <c r="W46" s="1" t="s">
        <v>84</v>
      </c>
      <c r="X46" s="1"/>
      <c r="Y46" s="1"/>
      <c r="Z46" s="1"/>
      <c r="AA46" s="1"/>
      <c r="AC46" s="1"/>
      <c r="AE46" s="1"/>
      <c r="AG46" s="1"/>
      <c r="AP46" s="1" t="s">
        <v>72</v>
      </c>
      <c r="AQ46">
        <v>1</v>
      </c>
      <c r="AR46" s="1" t="s">
        <v>283</v>
      </c>
      <c r="AS46" t="s">
        <v>209</v>
      </c>
      <c r="AT46" t="s">
        <v>284</v>
      </c>
      <c r="AU46" s="1" t="s">
        <v>87</v>
      </c>
      <c r="AV46" s="3">
        <v>43069</v>
      </c>
      <c r="AW46" s="3">
        <v>43069</v>
      </c>
      <c r="AX46" s="3">
        <v>43069</v>
      </c>
      <c r="AY46" s="1" t="s">
        <v>85</v>
      </c>
      <c r="AZ46" s="1" t="s">
        <v>209</v>
      </c>
      <c r="BA46">
        <v>38130</v>
      </c>
      <c r="BB46">
        <v>10</v>
      </c>
      <c r="BC46">
        <v>66780.23</v>
      </c>
      <c r="BD46" s="1" t="s">
        <v>72</v>
      </c>
      <c r="BE46">
        <v>19</v>
      </c>
      <c r="BF46" s="1" t="s">
        <v>291</v>
      </c>
      <c r="BG46" s="1" t="s">
        <v>86</v>
      </c>
      <c r="BH46">
        <v>0</v>
      </c>
      <c r="BJ46" s="1"/>
      <c r="BK46" s="1"/>
      <c r="BL46" s="1" t="s">
        <v>125</v>
      </c>
      <c r="BM46">
        <v>1234</v>
      </c>
      <c r="BO46" s="1"/>
      <c r="BP46" s="1" t="s">
        <v>282</v>
      </c>
      <c r="BQ46">
        <v>24</v>
      </c>
      <c r="BR46">
        <v>66780.23</v>
      </c>
      <c r="BS46">
        <v>66780.23</v>
      </c>
    </row>
    <row r="47" spans="1:71" x14ac:dyDescent="0.35">
      <c r="A47" s="1" t="s">
        <v>67</v>
      </c>
      <c r="B47" s="1" t="s">
        <v>68</v>
      </c>
      <c r="C47" s="1" t="s">
        <v>69</v>
      </c>
      <c r="D47">
        <v>1</v>
      </c>
      <c r="E47">
        <v>1</v>
      </c>
      <c r="F47" s="2">
        <v>43420.825312499997</v>
      </c>
      <c r="G47" s="3">
        <v>43040</v>
      </c>
      <c r="H47" s="3">
        <v>43069</v>
      </c>
      <c r="I47" s="1" t="s">
        <v>70</v>
      </c>
      <c r="J47">
        <v>1234</v>
      </c>
      <c r="K47">
        <v>1231234455</v>
      </c>
      <c r="L47" s="1" t="s">
        <v>151</v>
      </c>
      <c r="N47" s="1" t="s">
        <v>71</v>
      </c>
      <c r="O47" s="1" t="s">
        <v>84</v>
      </c>
      <c r="P47" s="1" t="s">
        <v>84</v>
      </c>
      <c r="Q47" s="1" t="s">
        <v>84</v>
      </c>
      <c r="R47" s="1"/>
      <c r="S47" t="s">
        <v>84</v>
      </c>
      <c r="U47" s="1" t="s">
        <v>84</v>
      </c>
      <c r="V47" s="1" t="s">
        <v>84</v>
      </c>
      <c r="W47" s="1" t="s">
        <v>84</v>
      </c>
      <c r="X47" s="1"/>
      <c r="Y47" s="1"/>
      <c r="Z47" s="1"/>
      <c r="AA47" s="1"/>
      <c r="AC47" s="1"/>
      <c r="AE47" s="1"/>
      <c r="AG47" s="1"/>
      <c r="AP47" s="1" t="s">
        <v>72</v>
      </c>
      <c r="AQ47">
        <v>1</v>
      </c>
      <c r="AR47" s="1" t="s">
        <v>283</v>
      </c>
      <c r="AS47" t="s">
        <v>209</v>
      </c>
      <c r="AT47" t="s">
        <v>284</v>
      </c>
      <c r="AU47" s="1" t="s">
        <v>87</v>
      </c>
      <c r="AV47" s="3">
        <v>43069</v>
      </c>
      <c r="AW47" s="3">
        <v>43069</v>
      </c>
      <c r="AX47" s="3">
        <v>43069</v>
      </c>
      <c r="AY47" s="1" t="s">
        <v>85</v>
      </c>
      <c r="AZ47" s="1" t="s">
        <v>209</v>
      </c>
      <c r="BA47">
        <v>38130</v>
      </c>
      <c r="BB47">
        <v>10</v>
      </c>
      <c r="BC47">
        <v>66780.23</v>
      </c>
      <c r="BD47" s="1" t="s">
        <v>72</v>
      </c>
      <c r="BE47">
        <v>20</v>
      </c>
      <c r="BF47" s="1" t="s">
        <v>292</v>
      </c>
      <c r="BG47" s="1" t="s">
        <v>157</v>
      </c>
      <c r="BH47">
        <v>209</v>
      </c>
      <c r="BJ47" s="1"/>
      <c r="BK47" s="1" t="s">
        <v>282</v>
      </c>
      <c r="BL47" s="1" t="s">
        <v>86</v>
      </c>
      <c r="BM47">
        <v>0</v>
      </c>
      <c r="BO47" s="1"/>
      <c r="BP47" s="1"/>
      <c r="BQ47">
        <v>24</v>
      </c>
      <c r="BR47">
        <v>66780.23</v>
      </c>
      <c r="BS47">
        <v>66780.23</v>
      </c>
    </row>
    <row r="48" spans="1:71" x14ac:dyDescent="0.35">
      <c r="A48" s="1" t="s">
        <v>67</v>
      </c>
      <c r="B48" s="1" t="s">
        <v>68</v>
      </c>
      <c r="C48" s="1" t="s">
        <v>69</v>
      </c>
      <c r="D48">
        <v>1</v>
      </c>
      <c r="E48">
        <v>1</v>
      </c>
      <c r="F48" s="2">
        <v>43420.825312499997</v>
      </c>
      <c r="G48" s="3">
        <v>43040</v>
      </c>
      <c r="H48" s="3">
        <v>43069</v>
      </c>
      <c r="I48" s="1" t="s">
        <v>70</v>
      </c>
      <c r="J48">
        <v>1234</v>
      </c>
      <c r="K48">
        <v>1231234455</v>
      </c>
      <c r="L48" s="1" t="s">
        <v>151</v>
      </c>
      <c r="N48" s="1" t="s">
        <v>71</v>
      </c>
      <c r="O48" s="1" t="s">
        <v>84</v>
      </c>
      <c r="P48" s="1" t="s">
        <v>84</v>
      </c>
      <c r="Q48" s="1" t="s">
        <v>84</v>
      </c>
      <c r="R48" s="1"/>
      <c r="S48" t="s">
        <v>84</v>
      </c>
      <c r="U48" s="1" t="s">
        <v>84</v>
      </c>
      <c r="V48" s="1" t="s">
        <v>84</v>
      </c>
      <c r="W48" s="1" t="s">
        <v>84</v>
      </c>
      <c r="X48" s="1"/>
      <c r="Y48" s="1"/>
      <c r="Z48" s="1"/>
      <c r="AA48" s="1"/>
      <c r="AC48" s="1"/>
      <c r="AE48" s="1"/>
      <c r="AG48" s="1"/>
      <c r="AP48" s="1" t="s">
        <v>72</v>
      </c>
      <c r="AQ48">
        <v>1</v>
      </c>
      <c r="AR48" s="1" t="s">
        <v>283</v>
      </c>
      <c r="AS48" t="s">
        <v>209</v>
      </c>
      <c r="AT48" t="s">
        <v>284</v>
      </c>
      <c r="AU48" s="1" t="s">
        <v>87</v>
      </c>
      <c r="AV48" s="3">
        <v>43069</v>
      </c>
      <c r="AW48" s="3">
        <v>43069</v>
      </c>
      <c r="AX48" s="3">
        <v>43069</v>
      </c>
      <c r="AY48" s="1" t="s">
        <v>85</v>
      </c>
      <c r="AZ48" s="1" t="s">
        <v>209</v>
      </c>
      <c r="BA48">
        <v>38130</v>
      </c>
      <c r="BB48">
        <v>10</v>
      </c>
      <c r="BC48">
        <v>66780.23</v>
      </c>
      <c r="BD48" s="1" t="s">
        <v>72</v>
      </c>
      <c r="BE48">
        <v>21</v>
      </c>
      <c r="BF48" s="1" t="s">
        <v>292</v>
      </c>
      <c r="BG48" s="1" t="s">
        <v>86</v>
      </c>
      <c r="BH48">
        <v>0</v>
      </c>
      <c r="BJ48" s="1"/>
      <c r="BK48" s="1"/>
      <c r="BL48" s="1" t="s">
        <v>125</v>
      </c>
      <c r="BM48">
        <v>209</v>
      </c>
      <c r="BO48" s="1"/>
      <c r="BP48" s="1" t="s">
        <v>282</v>
      </c>
      <c r="BQ48">
        <v>24</v>
      </c>
      <c r="BR48">
        <v>66780.23</v>
      </c>
      <c r="BS48">
        <v>66780.23</v>
      </c>
    </row>
    <row r="49" spans="1:71" x14ac:dyDescent="0.35">
      <c r="A49" s="1" t="s">
        <v>67</v>
      </c>
      <c r="B49" s="1" t="s">
        <v>68</v>
      </c>
      <c r="C49" s="1" t="s">
        <v>69</v>
      </c>
      <c r="D49">
        <v>1</v>
      </c>
      <c r="E49">
        <v>1</v>
      </c>
      <c r="F49" s="2">
        <v>43420.825312499997</v>
      </c>
      <c r="G49" s="3">
        <v>43040</v>
      </c>
      <c r="H49" s="3">
        <v>43069</v>
      </c>
      <c r="I49" s="1" t="s">
        <v>70</v>
      </c>
      <c r="J49">
        <v>1234</v>
      </c>
      <c r="K49">
        <v>1231234455</v>
      </c>
      <c r="L49" s="1" t="s">
        <v>151</v>
      </c>
      <c r="N49" s="1" t="s">
        <v>71</v>
      </c>
      <c r="O49" s="1" t="s">
        <v>84</v>
      </c>
      <c r="P49" s="1" t="s">
        <v>84</v>
      </c>
      <c r="Q49" s="1" t="s">
        <v>84</v>
      </c>
      <c r="R49" s="1"/>
      <c r="S49" t="s">
        <v>84</v>
      </c>
      <c r="U49" s="1" t="s">
        <v>84</v>
      </c>
      <c r="V49" s="1" t="s">
        <v>84</v>
      </c>
      <c r="W49" s="1" t="s">
        <v>84</v>
      </c>
      <c r="X49" s="1"/>
      <c r="Y49" s="1"/>
      <c r="Z49" s="1"/>
      <c r="AA49" s="1"/>
      <c r="AC49" s="1"/>
      <c r="AE49" s="1"/>
      <c r="AG49" s="1"/>
      <c r="AP49" s="1" t="s">
        <v>72</v>
      </c>
      <c r="AQ49">
        <v>1</v>
      </c>
      <c r="AR49" s="1" t="s">
        <v>283</v>
      </c>
      <c r="AS49" t="s">
        <v>209</v>
      </c>
      <c r="AT49" t="s">
        <v>284</v>
      </c>
      <c r="AU49" s="1" t="s">
        <v>87</v>
      </c>
      <c r="AV49" s="3">
        <v>43069</v>
      </c>
      <c r="AW49" s="3">
        <v>43069</v>
      </c>
      <c r="AX49" s="3">
        <v>43069</v>
      </c>
      <c r="AY49" s="1" t="s">
        <v>85</v>
      </c>
      <c r="AZ49" s="1" t="s">
        <v>209</v>
      </c>
      <c r="BA49">
        <v>38130</v>
      </c>
      <c r="BB49">
        <v>10</v>
      </c>
      <c r="BC49">
        <v>66780.23</v>
      </c>
      <c r="BD49" s="1" t="s">
        <v>72</v>
      </c>
      <c r="BE49">
        <v>22</v>
      </c>
      <c r="BF49" s="1" t="s">
        <v>293</v>
      </c>
      <c r="BG49" s="1" t="s">
        <v>159</v>
      </c>
      <c r="BH49">
        <v>501</v>
      </c>
      <c r="BJ49" s="1"/>
      <c r="BK49" s="1" t="s">
        <v>190</v>
      </c>
      <c r="BL49" s="1" t="s">
        <v>86</v>
      </c>
      <c r="BM49">
        <v>0</v>
      </c>
      <c r="BO49" s="1"/>
      <c r="BP49" s="1"/>
      <c r="BQ49">
        <v>24</v>
      </c>
      <c r="BR49">
        <v>66780.23</v>
      </c>
      <c r="BS49">
        <v>66780.23</v>
      </c>
    </row>
    <row r="50" spans="1:71" x14ac:dyDescent="0.35">
      <c r="A50" s="1" t="s">
        <v>67</v>
      </c>
      <c r="B50" s="1" t="s">
        <v>68</v>
      </c>
      <c r="C50" s="1" t="s">
        <v>69</v>
      </c>
      <c r="D50">
        <v>1</v>
      </c>
      <c r="E50">
        <v>1</v>
      </c>
      <c r="F50" s="2">
        <v>43420.825312499997</v>
      </c>
      <c r="G50" s="3">
        <v>43040</v>
      </c>
      <c r="H50" s="3">
        <v>43069</v>
      </c>
      <c r="I50" s="1" t="s">
        <v>70</v>
      </c>
      <c r="J50">
        <v>1234</v>
      </c>
      <c r="K50">
        <v>1231234455</v>
      </c>
      <c r="L50" s="1" t="s">
        <v>151</v>
      </c>
      <c r="N50" s="1" t="s">
        <v>71</v>
      </c>
      <c r="O50" s="1" t="s">
        <v>84</v>
      </c>
      <c r="P50" s="1" t="s">
        <v>84</v>
      </c>
      <c r="Q50" s="1" t="s">
        <v>84</v>
      </c>
      <c r="R50" s="1"/>
      <c r="S50" t="s">
        <v>84</v>
      </c>
      <c r="U50" s="1" t="s">
        <v>84</v>
      </c>
      <c r="V50" s="1" t="s">
        <v>84</v>
      </c>
      <c r="W50" s="1" t="s">
        <v>84</v>
      </c>
      <c r="X50" s="1"/>
      <c r="Y50" s="1"/>
      <c r="Z50" s="1"/>
      <c r="AA50" s="1"/>
      <c r="AC50" s="1"/>
      <c r="AE50" s="1"/>
      <c r="AG50" s="1"/>
      <c r="AP50" s="1" t="s">
        <v>72</v>
      </c>
      <c r="AQ50">
        <v>1</v>
      </c>
      <c r="AR50" s="1" t="s">
        <v>283</v>
      </c>
      <c r="AS50" t="s">
        <v>209</v>
      </c>
      <c r="AT50" t="s">
        <v>284</v>
      </c>
      <c r="AU50" s="1" t="s">
        <v>87</v>
      </c>
      <c r="AV50" s="3">
        <v>43069</v>
      </c>
      <c r="AW50" s="3">
        <v>43069</v>
      </c>
      <c r="AX50" s="3">
        <v>43069</v>
      </c>
      <c r="AY50" s="1" t="s">
        <v>85</v>
      </c>
      <c r="AZ50" s="1" t="s">
        <v>209</v>
      </c>
      <c r="BA50">
        <v>38130</v>
      </c>
      <c r="BB50">
        <v>10</v>
      </c>
      <c r="BC50">
        <v>66780.23</v>
      </c>
      <c r="BD50" s="1" t="s">
        <v>72</v>
      </c>
      <c r="BE50">
        <v>23</v>
      </c>
      <c r="BF50" s="1" t="s">
        <v>293</v>
      </c>
      <c r="BG50" s="1" t="s">
        <v>86</v>
      </c>
      <c r="BH50">
        <v>0</v>
      </c>
      <c r="BJ50" s="1"/>
      <c r="BK50" s="1"/>
      <c r="BL50" s="1" t="s">
        <v>152</v>
      </c>
      <c r="BM50">
        <v>616.23</v>
      </c>
      <c r="BO50" s="1"/>
      <c r="BP50" s="1" t="s">
        <v>190</v>
      </c>
      <c r="BQ50">
        <v>24</v>
      </c>
      <c r="BR50">
        <v>66780.23</v>
      </c>
      <c r="BS50">
        <v>66780.23</v>
      </c>
    </row>
    <row r="51" spans="1:71" x14ac:dyDescent="0.35">
      <c r="A51" s="1" t="s">
        <v>67</v>
      </c>
      <c r="B51" s="1" t="s">
        <v>68</v>
      </c>
      <c r="C51" s="1" t="s">
        <v>69</v>
      </c>
      <c r="D51">
        <v>1</v>
      </c>
      <c r="E51">
        <v>1</v>
      </c>
      <c r="F51" s="2">
        <v>43420.825312499997</v>
      </c>
      <c r="G51" s="3">
        <v>43040</v>
      </c>
      <c r="H51" s="3">
        <v>43069</v>
      </c>
      <c r="I51" s="1" t="s">
        <v>70</v>
      </c>
      <c r="J51">
        <v>1234</v>
      </c>
      <c r="K51">
        <v>1231234455</v>
      </c>
      <c r="L51" s="1" t="s">
        <v>151</v>
      </c>
      <c r="N51" s="1" t="s">
        <v>71</v>
      </c>
      <c r="O51" s="1" t="s">
        <v>84</v>
      </c>
      <c r="P51" s="1" t="s">
        <v>84</v>
      </c>
      <c r="Q51" s="1" t="s">
        <v>84</v>
      </c>
      <c r="R51" s="1"/>
      <c r="S51" t="s">
        <v>84</v>
      </c>
      <c r="U51" s="1" t="s">
        <v>84</v>
      </c>
      <c r="V51" s="1" t="s">
        <v>84</v>
      </c>
      <c r="W51" s="1" t="s">
        <v>84</v>
      </c>
      <c r="X51" s="1"/>
      <c r="Y51" s="1"/>
      <c r="Z51" s="1"/>
      <c r="AA51" s="1"/>
      <c r="AC51" s="1"/>
      <c r="AE51" s="1"/>
      <c r="AG51" s="1"/>
      <c r="AP51" s="1" t="s">
        <v>72</v>
      </c>
      <c r="AQ51">
        <v>1</v>
      </c>
      <c r="AR51" s="1" t="s">
        <v>283</v>
      </c>
      <c r="AS51" t="s">
        <v>209</v>
      </c>
      <c r="AT51" t="s">
        <v>284</v>
      </c>
      <c r="AU51" s="1" t="s">
        <v>87</v>
      </c>
      <c r="AV51" s="3">
        <v>43069</v>
      </c>
      <c r="AW51" s="3">
        <v>43069</v>
      </c>
      <c r="AX51" s="3">
        <v>43069</v>
      </c>
      <c r="AY51" s="1" t="s">
        <v>85</v>
      </c>
      <c r="AZ51" s="1" t="s">
        <v>209</v>
      </c>
      <c r="BA51">
        <v>38130</v>
      </c>
      <c r="BB51">
        <v>10</v>
      </c>
      <c r="BC51">
        <v>66780.23</v>
      </c>
      <c r="BD51" s="1" t="s">
        <v>72</v>
      </c>
      <c r="BE51">
        <v>24</v>
      </c>
      <c r="BF51" s="1" t="s">
        <v>293</v>
      </c>
      <c r="BG51" s="1" t="s">
        <v>111</v>
      </c>
      <c r="BH51">
        <v>115.23</v>
      </c>
      <c r="BJ51" s="1"/>
      <c r="BK51" s="1" t="s">
        <v>190</v>
      </c>
      <c r="BL51" s="1" t="s">
        <v>86</v>
      </c>
      <c r="BM51">
        <v>0</v>
      </c>
      <c r="BO51" s="1"/>
      <c r="BP51" s="1"/>
      <c r="BQ51">
        <v>24</v>
      </c>
      <c r="BR51">
        <v>66780.23</v>
      </c>
      <c r="BS51">
        <v>66780.23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BS45"/>
  <sheetViews>
    <sheetView topLeftCell="AH1" workbookViewId="0">
      <selection activeCell="AJ9" sqref="AJ9"/>
    </sheetView>
  </sheetViews>
  <sheetFormatPr defaultRowHeight="14.5" x14ac:dyDescent="0.35"/>
  <cols>
    <col min="1" max="1" width="19.453125" bestFit="1" customWidth="1"/>
    <col min="2" max="2" width="15.81640625" bestFit="1" customWidth="1"/>
    <col min="3" max="3" width="15" bestFit="1" customWidth="1"/>
    <col min="4" max="4" width="23" bestFit="1" customWidth="1"/>
    <col min="5" max="5" width="16.08984375" bestFit="1" customWidth="1"/>
    <col min="6" max="6" width="24.7265625" bestFit="1" customWidth="1"/>
    <col min="7" max="7" width="13" bestFit="1" customWidth="1"/>
    <col min="8" max="8" width="12.90625" bestFit="1" customWidth="1"/>
    <col min="9" max="9" width="24.26953125" bestFit="1" customWidth="1"/>
    <col min="10" max="10" width="15.90625" bestFit="1" customWidth="1"/>
    <col min="11" max="11" width="10.81640625" bestFit="1" customWidth="1"/>
    <col min="12" max="12" width="16.81640625" bestFit="1" customWidth="1"/>
    <col min="13" max="13" width="12.54296875" bestFit="1" customWidth="1"/>
    <col min="14" max="14" width="14.26953125" bestFit="1" customWidth="1"/>
    <col min="15" max="15" width="18.81640625" bestFit="1" customWidth="1"/>
    <col min="16" max="16" width="12.36328125" bestFit="1" customWidth="1"/>
    <col min="17" max="17" width="12" bestFit="1" customWidth="1"/>
    <col min="18" max="18" width="10.54296875" bestFit="1" customWidth="1"/>
    <col min="19" max="19" width="13.6328125" bestFit="1" customWidth="1"/>
    <col min="20" max="20" width="14" bestFit="1" customWidth="1"/>
    <col min="21" max="21" width="17.26953125" bestFit="1" customWidth="1"/>
    <col min="22" max="22" width="17.90625" bestFit="1" customWidth="1"/>
    <col min="23" max="23" width="12.08984375" bestFit="1" customWidth="1"/>
    <col min="24" max="24" width="5.81640625" bestFit="1" customWidth="1"/>
    <col min="25" max="25" width="14.81640625" bestFit="1" customWidth="1"/>
    <col min="26" max="26" width="80.7265625" bestFit="1" customWidth="1"/>
    <col min="27" max="27" width="14.54296875" bestFit="1" customWidth="1"/>
    <col min="28" max="28" width="16.453125" bestFit="1" customWidth="1"/>
    <col min="29" max="29" width="38.54296875" bestFit="1" customWidth="1"/>
    <col min="30" max="30" width="17.36328125" bestFit="1" customWidth="1"/>
    <col min="31" max="31" width="49.453125" bestFit="1" customWidth="1"/>
    <col min="32" max="32" width="20.6328125" bestFit="1" customWidth="1"/>
    <col min="33" max="33" width="80.6328125" bestFit="1" customWidth="1"/>
    <col min="34" max="34" width="25.1796875" bestFit="1" customWidth="1"/>
    <col min="35" max="35" width="21.90625" bestFit="1" customWidth="1"/>
    <col min="36" max="36" width="18.453125" bestFit="1" customWidth="1"/>
    <col min="37" max="37" width="15.26953125" bestFit="1" customWidth="1"/>
    <col min="38" max="38" width="24.1796875" bestFit="1" customWidth="1"/>
    <col min="39" max="39" width="20.90625" bestFit="1" customWidth="1"/>
    <col min="40" max="40" width="17.08984375" bestFit="1" customWidth="1"/>
    <col min="41" max="41" width="13.81640625" bestFit="1" customWidth="1"/>
    <col min="42" max="42" width="6.81640625" bestFit="1" customWidth="1"/>
    <col min="43" max="43" width="22.26953125" bestFit="1" customWidth="1"/>
    <col min="44" max="44" width="22.7265625" bestFit="1" customWidth="1"/>
    <col min="45" max="45" width="18.54296875" bestFit="1" customWidth="1"/>
    <col min="46" max="46" width="25.7265625" bestFit="1" customWidth="1"/>
    <col min="47" max="47" width="19.453125" bestFit="1" customWidth="1"/>
    <col min="48" max="48" width="17.6328125" bestFit="1" customWidth="1"/>
    <col min="49" max="49" width="17.7265625" bestFit="1" customWidth="1"/>
    <col min="50" max="50" width="21.08984375" bestFit="1" customWidth="1"/>
    <col min="51" max="51" width="18.6328125" bestFit="1" customWidth="1"/>
    <col min="52" max="52" width="17.36328125" bestFit="1" customWidth="1"/>
    <col min="53" max="53" width="26.36328125" bestFit="1" customWidth="1"/>
    <col min="54" max="54" width="26.54296875" bestFit="1" customWidth="1"/>
    <col min="55" max="55" width="22.7265625" bestFit="1" customWidth="1"/>
    <col min="56" max="56" width="6.81640625" bestFit="1" customWidth="1"/>
    <col min="57" max="57" width="13.90625" bestFit="1" customWidth="1"/>
    <col min="58" max="58" width="22.7265625" bestFit="1" customWidth="1"/>
    <col min="59" max="59" width="20.90625" bestFit="1" customWidth="1"/>
    <col min="60" max="60" width="17.90625" bestFit="1" customWidth="1"/>
    <col min="61" max="61" width="24.1796875" bestFit="1" customWidth="1"/>
    <col min="62" max="62" width="21.90625" bestFit="1" customWidth="1"/>
    <col min="63" max="63" width="21.81640625" bestFit="1" customWidth="1"/>
    <col min="64" max="64" width="17.6328125" bestFit="1" customWidth="1"/>
    <col min="65" max="65" width="14.6328125" bestFit="1" customWidth="1"/>
    <col min="66" max="66" width="20.90625" bestFit="1" customWidth="1"/>
    <col min="67" max="67" width="18.6328125" bestFit="1" customWidth="1"/>
    <col min="68" max="68" width="21.08984375" bestFit="1" customWidth="1"/>
    <col min="69" max="69" width="28.453125" bestFit="1" customWidth="1"/>
    <col min="70" max="70" width="17.1796875" bestFit="1" customWidth="1"/>
    <col min="71" max="71" width="13.90625" bestFit="1" customWidth="1"/>
  </cols>
  <sheetData>
    <row r="1" spans="1:71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65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  <c r="AZ1" t="s">
        <v>50</v>
      </c>
      <c r="BA1" t="s">
        <v>51</v>
      </c>
      <c r="BB1" t="s">
        <v>52</v>
      </c>
      <c r="BC1" t="s">
        <v>53</v>
      </c>
      <c r="BD1" t="s">
        <v>66</v>
      </c>
      <c r="BE1" t="s">
        <v>54</v>
      </c>
      <c r="BF1" t="s">
        <v>55</v>
      </c>
      <c r="BG1" t="s">
        <v>56</v>
      </c>
      <c r="BH1" t="s">
        <v>57</v>
      </c>
      <c r="BI1" t="s">
        <v>101</v>
      </c>
      <c r="BJ1" t="s">
        <v>102</v>
      </c>
      <c r="BK1" t="s">
        <v>58</v>
      </c>
      <c r="BL1" t="s">
        <v>59</v>
      </c>
      <c r="BM1" t="s">
        <v>60</v>
      </c>
      <c r="BN1" t="s">
        <v>103</v>
      </c>
      <c r="BO1" t="s">
        <v>104</v>
      </c>
      <c r="BP1" t="s">
        <v>61</v>
      </c>
      <c r="BQ1" t="s">
        <v>62</v>
      </c>
      <c r="BR1" t="s">
        <v>63</v>
      </c>
      <c r="BS1" t="s">
        <v>64</v>
      </c>
    </row>
    <row r="2" spans="1:71" x14ac:dyDescent="0.35">
      <c r="A2" s="1" t="s">
        <v>67</v>
      </c>
      <c r="B2" s="1" t="s">
        <v>68</v>
      </c>
      <c r="C2" s="1" t="s">
        <v>69</v>
      </c>
      <c r="D2">
        <v>1</v>
      </c>
      <c r="E2">
        <v>1</v>
      </c>
      <c r="F2" s="2">
        <v>43420.828541666669</v>
      </c>
      <c r="G2" s="3">
        <v>43070</v>
      </c>
      <c r="H2" s="3">
        <v>43100</v>
      </c>
      <c r="I2" s="1" t="s">
        <v>70</v>
      </c>
      <c r="J2">
        <v>1234</v>
      </c>
      <c r="K2">
        <v>1231234455</v>
      </c>
      <c r="L2" s="1" t="s">
        <v>151</v>
      </c>
      <c r="N2" s="1" t="s">
        <v>71</v>
      </c>
      <c r="O2" s="1" t="s">
        <v>84</v>
      </c>
      <c r="P2" s="1" t="s">
        <v>84</v>
      </c>
      <c r="Q2" s="1" t="s">
        <v>84</v>
      </c>
      <c r="R2" s="1"/>
      <c r="S2" t="s">
        <v>84</v>
      </c>
      <c r="U2" s="1" t="s">
        <v>84</v>
      </c>
      <c r="V2" s="1" t="s">
        <v>84</v>
      </c>
      <c r="W2" s="1" t="s">
        <v>84</v>
      </c>
      <c r="X2" s="1" t="s">
        <v>72</v>
      </c>
      <c r="Y2" s="1" t="s">
        <v>125</v>
      </c>
      <c r="Z2" s="1" t="s">
        <v>127</v>
      </c>
      <c r="AA2" s="1" t="s">
        <v>73</v>
      </c>
      <c r="AB2">
        <v>0</v>
      </c>
      <c r="AC2" s="1" t="s">
        <v>75</v>
      </c>
      <c r="AD2">
        <v>70</v>
      </c>
      <c r="AE2" s="1" t="s">
        <v>79</v>
      </c>
      <c r="AF2">
        <v>5</v>
      </c>
      <c r="AG2" s="1" t="s">
        <v>130</v>
      </c>
      <c r="AH2">
        <v>0</v>
      </c>
      <c r="AI2">
        <v>0</v>
      </c>
      <c r="AJ2">
        <v>0</v>
      </c>
      <c r="AK2">
        <v>1443</v>
      </c>
      <c r="AL2">
        <v>0</v>
      </c>
      <c r="AM2">
        <v>12390</v>
      </c>
      <c r="AN2">
        <v>0</v>
      </c>
      <c r="AO2">
        <v>12390</v>
      </c>
      <c r="AP2" s="1" t="s">
        <v>72</v>
      </c>
      <c r="AQ2">
        <v>1</v>
      </c>
      <c r="AR2" s="1" t="s">
        <v>294</v>
      </c>
      <c r="AS2" t="s">
        <v>209</v>
      </c>
      <c r="AT2" t="s">
        <v>295</v>
      </c>
      <c r="AU2" s="1" t="s">
        <v>87</v>
      </c>
      <c r="AV2" s="3">
        <v>43100</v>
      </c>
      <c r="AW2" s="3">
        <v>43100</v>
      </c>
      <c r="AX2" s="3">
        <v>43100</v>
      </c>
      <c r="AY2" s="1" t="s">
        <v>85</v>
      </c>
      <c r="AZ2" s="1" t="s">
        <v>209</v>
      </c>
      <c r="BA2">
        <v>38130</v>
      </c>
      <c r="BB2">
        <v>8</v>
      </c>
      <c r="BC2">
        <v>54233</v>
      </c>
      <c r="BD2" s="1"/>
      <c r="BF2" s="1"/>
      <c r="BG2" s="1"/>
      <c r="BJ2" s="1"/>
      <c r="BK2" s="1"/>
      <c r="BL2" s="1"/>
      <c r="BO2" s="1"/>
      <c r="BP2" s="1"/>
      <c r="BQ2">
        <v>18</v>
      </c>
      <c r="BR2">
        <v>54233</v>
      </c>
      <c r="BS2">
        <v>54233</v>
      </c>
    </row>
    <row r="3" spans="1:71" x14ac:dyDescent="0.35">
      <c r="A3" s="1" t="s">
        <v>67</v>
      </c>
      <c r="B3" s="1" t="s">
        <v>68</v>
      </c>
      <c r="C3" s="1" t="s">
        <v>69</v>
      </c>
      <c r="D3">
        <v>1</v>
      </c>
      <c r="E3">
        <v>1</v>
      </c>
      <c r="F3" s="2">
        <v>43420.828541666669</v>
      </c>
      <c r="G3" s="3">
        <v>43070</v>
      </c>
      <c r="H3" s="3">
        <v>43100</v>
      </c>
      <c r="I3" s="1" t="s">
        <v>70</v>
      </c>
      <c r="J3">
        <v>1234</v>
      </c>
      <c r="K3">
        <v>1231234455</v>
      </c>
      <c r="L3" s="1" t="s">
        <v>151</v>
      </c>
      <c r="N3" s="1" t="s">
        <v>71</v>
      </c>
      <c r="O3" s="1" t="s">
        <v>84</v>
      </c>
      <c r="P3" s="1" t="s">
        <v>84</v>
      </c>
      <c r="Q3" s="1" t="s">
        <v>84</v>
      </c>
      <c r="R3" s="1"/>
      <c r="S3" t="s">
        <v>84</v>
      </c>
      <c r="U3" s="1" t="s">
        <v>84</v>
      </c>
      <c r="V3" s="1" t="s">
        <v>84</v>
      </c>
      <c r="W3" s="1" t="s">
        <v>84</v>
      </c>
      <c r="X3" s="1" t="s">
        <v>72</v>
      </c>
      <c r="Y3" s="1" t="s">
        <v>218</v>
      </c>
      <c r="Z3" s="1" t="s">
        <v>221</v>
      </c>
      <c r="AA3" s="1" t="s">
        <v>73</v>
      </c>
      <c r="AB3">
        <v>2</v>
      </c>
      <c r="AC3" s="1" t="s">
        <v>76</v>
      </c>
      <c r="AD3">
        <v>201</v>
      </c>
      <c r="AE3" s="1" t="s">
        <v>80</v>
      </c>
      <c r="AF3" t="s">
        <v>224</v>
      </c>
      <c r="AG3" s="1" t="s">
        <v>226</v>
      </c>
      <c r="AH3">
        <v>0</v>
      </c>
      <c r="AI3">
        <v>0</v>
      </c>
      <c r="AJ3">
        <v>0</v>
      </c>
      <c r="AK3">
        <v>0</v>
      </c>
      <c r="AL3">
        <v>18696</v>
      </c>
      <c r="AM3">
        <v>0</v>
      </c>
      <c r="AN3">
        <v>18696</v>
      </c>
      <c r="AO3">
        <v>0</v>
      </c>
      <c r="AP3" s="1" t="s">
        <v>72</v>
      </c>
      <c r="AQ3">
        <v>1</v>
      </c>
      <c r="AR3" s="1" t="s">
        <v>294</v>
      </c>
      <c r="AS3" t="s">
        <v>209</v>
      </c>
      <c r="AT3" t="s">
        <v>295</v>
      </c>
      <c r="AU3" s="1" t="s">
        <v>87</v>
      </c>
      <c r="AV3" s="3">
        <v>43100</v>
      </c>
      <c r="AW3" s="3">
        <v>43100</v>
      </c>
      <c r="AX3" s="3">
        <v>43100</v>
      </c>
      <c r="AY3" s="1" t="s">
        <v>85</v>
      </c>
      <c r="AZ3" s="1" t="s">
        <v>209</v>
      </c>
      <c r="BA3">
        <v>38130</v>
      </c>
      <c r="BB3">
        <v>8</v>
      </c>
      <c r="BC3">
        <v>54233</v>
      </c>
      <c r="BD3" s="1"/>
      <c r="BF3" s="1"/>
      <c r="BG3" s="1"/>
      <c r="BJ3" s="1"/>
      <c r="BK3" s="1"/>
      <c r="BL3" s="1"/>
      <c r="BO3" s="1"/>
      <c r="BP3" s="1"/>
      <c r="BQ3">
        <v>18</v>
      </c>
      <c r="BR3">
        <v>54233</v>
      </c>
      <c r="BS3">
        <v>54233</v>
      </c>
    </row>
    <row r="4" spans="1:71" x14ac:dyDescent="0.35">
      <c r="A4" s="1" t="s">
        <v>67</v>
      </c>
      <c r="B4" s="1" t="s">
        <v>68</v>
      </c>
      <c r="C4" s="1" t="s">
        <v>69</v>
      </c>
      <c r="D4">
        <v>1</v>
      </c>
      <c r="E4">
        <v>1</v>
      </c>
      <c r="F4" s="2">
        <v>43420.828541666669</v>
      </c>
      <c r="G4" s="3">
        <v>43070</v>
      </c>
      <c r="H4" s="3">
        <v>43100</v>
      </c>
      <c r="I4" s="1" t="s">
        <v>70</v>
      </c>
      <c r="J4">
        <v>1234</v>
      </c>
      <c r="K4">
        <v>1231234455</v>
      </c>
      <c r="L4" s="1" t="s">
        <v>151</v>
      </c>
      <c r="N4" s="1" t="s">
        <v>71</v>
      </c>
      <c r="O4" s="1" t="s">
        <v>84</v>
      </c>
      <c r="P4" s="1" t="s">
        <v>84</v>
      </c>
      <c r="Q4" s="1" t="s">
        <v>84</v>
      </c>
      <c r="R4" s="1"/>
      <c r="S4" t="s">
        <v>84</v>
      </c>
      <c r="U4" s="1" t="s">
        <v>84</v>
      </c>
      <c r="V4" s="1" t="s">
        <v>84</v>
      </c>
      <c r="W4" s="1" t="s">
        <v>84</v>
      </c>
      <c r="X4" s="1" t="s">
        <v>72</v>
      </c>
      <c r="Y4" s="1" t="s">
        <v>197</v>
      </c>
      <c r="Z4" s="1" t="s">
        <v>200</v>
      </c>
      <c r="AA4" s="1" t="s">
        <v>73</v>
      </c>
      <c r="AB4">
        <v>2</v>
      </c>
      <c r="AC4" s="1" t="s">
        <v>76</v>
      </c>
      <c r="AD4">
        <v>201</v>
      </c>
      <c r="AE4" s="1" t="s">
        <v>80</v>
      </c>
      <c r="AF4" t="s">
        <v>204</v>
      </c>
      <c r="AG4" s="1" t="s">
        <v>135</v>
      </c>
      <c r="AH4">
        <v>0</v>
      </c>
      <c r="AI4">
        <v>0</v>
      </c>
      <c r="AJ4">
        <v>38130</v>
      </c>
      <c r="AK4">
        <v>0</v>
      </c>
      <c r="AL4">
        <v>278103</v>
      </c>
      <c r="AM4">
        <v>0</v>
      </c>
      <c r="AN4">
        <v>278103</v>
      </c>
      <c r="AO4">
        <v>0</v>
      </c>
      <c r="AP4" s="1" t="s">
        <v>72</v>
      </c>
      <c r="AQ4">
        <v>1</v>
      </c>
      <c r="AR4" s="1" t="s">
        <v>294</v>
      </c>
      <c r="AS4" t="s">
        <v>209</v>
      </c>
      <c r="AT4" t="s">
        <v>295</v>
      </c>
      <c r="AU4" s="1" t="s">
        <v>87</v>
      </c>
      <c r="AV4" s="3">
        <v>43100</v>
      </c>
      <c r="AW4" s="3">
        <v>43100</v>
      </c>
      <c r="AX4" s="3">
        <v>43100</v>
      </c>
      <c r="AY4" s="1" t="s">
        <v>85</v>
      </c>
      <c r="AZ4" s="1" t="s">
        <v>209</v>
      </c>
      <c r="BA4">
        <v>38130</v>
      </c>
      <c r="BB4">
        <v>8</v>
      </c>
      <c r="BC4">
        <v>54233</v>
      </c>
      <c r="BD4" s="1"/>
      <c r="BF4" s="1"/>
      <c r="BG4" s="1"/>
      <c r="BJ4" s="1"/>
      <c r="BK4" s="1"/>
      <c r="BL4" s="1"/>
      <c r="BO4" s="1"/>
      <c r="BP4" s="1"/>
      <c r="BQ4">
        <v>18</v>
      </c>
      <c r="BR4">
        <v>54233</v>
      </c>
      <c r="BS4">
        <v>54233</v>
      </c>
    </row>
    <row r="5" spans="1:71" x14ac:dyDescent="0.35">
      <c r="A5" s="1" t="s">
        <v>67</v>
      </c>
      <c r="B5" s="1" t="s">
        <v>68</v>
      </c>
      <c r="C5" s="1" t="s">
        <v>69</v>
      </c>
      <c r="D5">
        <v>1</v>
      </c>
      <c r="E5">
        <v>1</v>
      </c>
      <c r="F5" s="2">
        <v>43420.828541666669</v>
      </c>
      <c r="G5" s="3">
        <v>43070</v>
      </c>
      <c r="H5" s="3">
        <v>43100</v>
      </c>
      <c r="I5" s="1" t="s">
        <v>70</v>
      </c>
      <c r="J5">
        <v>1234</v>
      </c>
      <c r="K5">
        <v>1231234455</v>
      </c>
      <c r="L5" s="1" t="s">
        <v>151</v>
      </c>
      <c r="N5" s="1" t="s">
        <v>71</v>
      </c>
      <c r="O5" s="1" t="s">
        <v>84</v>
      </c>
      <c r="P5" s="1" t="s">
        <v>84</v>
      </c>
      <c r="Q5" s="1" t="s">
        <v>84</v>
      </c>
      <c r="R5" s="1"/>
      <c r="S5" t="s">
        <v>84</v>
      </c>
      <c r="U5" s="1" t="s">
        <v>84</v>
      </c>
      <c r="V5" s="1" t="s">
        <v>84</v>
      </c>
      <c r="W5" s="1" t="s">
        <v>84</v>
      </c>
      <c r="X5" s="1" t="s">
        <v>72</v>
      </c>
      <c r="Y5" s="1" t="s">
        <v>210</v>
      </c>
      <c r="Z5" s="1" t="s">
        <v>211</v>
      </c>
      <c r="AA5" s="1" t="s">
        <v>73</v>
      </c>
      <c r="AB5">
        <v>2</v>
      </c>
      <c r="AC5" s="1" t="s">
        <v>76</v>
      </c>
      <c r="AD5">
        <v>201</v>
      </c>
      <c r="AE5" s="1" t="s">
        <v>80</v>
      </c>
      <c r="AF5" t="s">
        <v>212</v>
      </c>
      <c r="AG5" s="1" t="s">
        <v>213</v>
      </c>
      <c r="AH5">
        <v>0</v>
      </c>
      <c r="AI5">
        <v>0</v>
      </c>
      <c r="AJ5">
        <v>0</v>
      </c>
      <c r="AK5">
        <v>0</v>
      </c>
      <c r="AL5">
        <v>71180.100000000006</v>
      </c>
      <c r="AM5">
        <v>0</v>
      </c>
      <c r="AN5">
        <v>71180.100000000006</v>
      </c>
      <c r="AO5">
        <v>0</v>
      </c>
      <c r="AP5" s="1" t="s">
        <v>72</v>
      </c>
      <c r="AQ5">
        <v>1</v>
      </c>
      <c r="AR5" s="1" t="s">
        <v>294</v>
      </c>
      <c r="AS5" t="s">
        <v>209</v>
      </c>
      <c r="AT5" t="s">
        <v>295</v>
      </c>
      <c r="AU5" s="1" t="s">
        <v>87</v>
      </c>
      <c r="AV5" s="3">
        <v>43100</v>
      </c>
      <c r="AW5" s="3">
        <v>43100</v>
      </c>
      <c r="AX5" s="3">
        <v>43100</v>
      </c>
      <c r="AY5" s="1" t="s">
        <v>85</v>
      </c>
      <c r="AZ5" s="1" t="s">
        <v>209</v>
      </c>
      <c r="BA5">
        <v>38130</v>
      </c>
      <c r="BB5">
        <v>8</v>
      </c>
      <c r="BC5">
        <v>54233</v>
      </c>
      <c r="BD5" s="1"/>
      <c r="BF5" s="1"/>
      <c r="BG5" s="1"/>
      <c r="BJ5" s="1"/>
      <c r="BK5" s="1"/>
      <c r="BL5" s="1"/>
      <c r="BO5" s="1"/>
      <c r="BP5" s="1"/>
      <c r="BQ5">
        <v>18</v>
      </c>
      <c r="BR5">
        <v>54233</v>
      </c>
      <c r="BS5">
        <v>54233</v>
      </c>
    </row>
    <row r="6" spans="1:71" x14ac:dyDescent="0.35">
      <c r="A6" s="1" t="s">
        <v>67</v>
      </c>
      <c r="B6" s="1" t="s">
        <v>68</v>
      </c>
      <c r="C6" s="1" t="s">
        <v>69</v>
      </c>
      <c r="D6">
        <v>1</v>
      </c>
      <c r="E6">
        <v>1</v>
      </c>
      <c r="F6" s="2">
        <v>43420.828541666669</v>
      </c>
      <c r="G6" s="3">
        <v>43070</v>
      </c>
      <c r="H6" s="3">
        <v>43100</v>
      </c>
      <c r="I6" s="1" t="s">
        <v>70</v>
      </c>
      <c r="J6">
        <v>1234</v>
      </c>
      <c r="K6">
        <v>1231234455</v>
      </c>
      <c r="L6" s="1" t="s">
        <v>151</v>
      </c>
      <c r="N6" s="1" t="s">
        <v>71</v>
      </c>
      <c r="O6" s="1" t="s">
        <v>84</v>
      </c>
      <c r="P6" s="1" t="s">
        <v>84</v>
      </c>
      <c r="Q6" s="1" t="s">
        <v>84</v>
      </c>
      <c r="R6" s="1"/>
      <c r="S6" t="s">
        <v>84</v>
      </c>
      <c r="U6" s="1" t="s">
        <v>84</v>
      </c>
      <c r="V6" s="1" t="s">
        <v>84</v>
      </c>
      <c r="W6" s="1" t="s">
        <v>84</v>
      </c>
      <c r="X6" s="1" t="s">
        <v>72</v>
      </c>
      <c r="Y6" s="1" t="s">
        <v>152</v>
      </c>
      <c r="Z6" s="1" t="s">
        <v>164</v>
      </c>
      <c r="AA6" s="1" t="s">
        <v>73</v>
      </c>
      <c r="AB6">
        <v>2</v>
      </c>
      <c r="AC6" s="1" t="s">
        <v>76</v>
      </c>
      <c r="AD6">
        <v>202</v>
      </c>
      <c r="AE6" s="1" t="s">
        <v>81</v>
      </c>
      <c r="AF6" t="s">
        <v>178</v>
      </c>
      <c r="AG6" s="1" t="s">
        <v>182</v>
      </c>
      <c r="AH6">
        <v>0</v>
      </c>
      <c r="AI6">
        <v>0</v>
      </c>
      <c r="AJ6">
        <v>0</v>
      </c>
      <c r="AK6">
        <v>0</v>
      </c>
      <c r="AL6">
        <v>0</v>
      </c>
      <c r="AM6">
        <v>3321.56</v>
      </c>
      <c r="AN6">
        <v>0</v>
      </c>
      <c r="AO6">
        <v>3321.56</v>
      </c>
      <c r="AP6" s="1" t="s">
        <v>72</v>
      </c>
      <c r="AQ6">
        <v>1</v>
      </c>
      <c r="AR6" s="1" t="s">
        <v>294</v>
      </c>
      <c r="AS6" t="s">
        <v>209</v>
      </c>
      <c r="AT6" t="s">
        <v>295</v>
      </c>
      <c r="AU6" s="1" t="s">
        <v>87</v>
      </c>
      <c r="AV6" s="3">
        <v>43100</v>
      </c>
      <c r="AW6" s="3">
        <v>43100</v>
      </c>
      <c r="AX6" s="3">
        <v>43100</v>
      </c>
      <c r="AY6" s="1" t="s">
        <v>85</v>
      </c>
      <c r="AZ6" s="1" t="s">
        <v>209</v>
      </c>
      <c r="BA6">
        <v>38130</v>
      </c>
      <c r="BB6">
        <v>8</v>
      </c>
      <c r="BC6">
        <v>54233</v>
      </c>
      <c r="BD6" s="1"/>
      <c r="BF6" s="1"/>
      <c r="BG6" s="1"/>
      <c r="BJ6" s="1"/>
      <c r="BK6" s="1"/>
      <c r="BL6" s="1"/>
      <c r="BO6" s="1"/>
      <c r="BP6" s="1"/>
      <c r="BQ6">
        <v>18</v>
      </c>
      <c r="BR6">
        <v>54233</v>
      </c>
      <c r="BS6">
        <v>54233</v>
      </c>
    </row>
    <row r="7" spans="1:71" x14ac:dyDescent="0.35">
      <c r="A7" s="1" t="s">
        <v>67</v>
      </c>
      <c r="B7" s="1" t="s">
        <v>68</v>
      </c>
      <c r="C7" s="1" t="s">
        <v>69</v>
      </c>
      <c r="D7">
        <v>1</v>
      </c>
      <c r="E7">
        <v>1</v>
      </c>
      <c r="F7" s="2">
        <v>43420.828541666669</v>
      </c>
      <c r="G7" s="3">
        <v>43070</v>
      </c>
      <c r="H7" s="3">
        <v>43100</v>
      </c>
      <c r="I7" s="1" t="s">
        <v>70</v>
      </c>
      <c r="J7">
        <v>1234</v>
      </c>
      <c r="K7">
        <v>1231234455</v>
      </c>
      <c r="L7" s="1" t="s">
        <v>151</v>
      </c>
      <c r="N7" s="1" t="s">
        <v>71</v>
      </c>
      <c r="O7" s="1" t="s">
        <v>84</v>
      </c>
      <c r="P7" s="1" t="s">
        <v>84</v>
      </c>
      <c r="Q7" s="1" t="s">
        <v>84</v>
      </c>
      <c r="R7" s="1"/>
      <c r="S7" t="s">
        <v>84</v>
      </c>
      <c r="U7" s="1" t="s">
        <v>84</v>
      </c>
      <c r="V7" s="1" t="s">
        <v>84</v>
      </c>
      <c r="W7" s="1" t="s">
        <v>84</v>
      </c>
      <c r="X7" s="1" t="s">
        <v>72</v>
      </c>
      <c r="Y7" s="1" t="s">
        <v>153</v>
      </c>
      <c r="Z7" s="1" t="s">
        <v>165</v>
      </c>
      <c r="AA7" s="1" t="s">
        <v>73</v>
      </c>
      <c r="AB7">
        <v>2</v>
      </c>
      <c r="AC7" s="1" t="s">
        <v>76</v>
      </c>
      <c r="AD7">
        <v>202</v>
      </c>
      <c r="AE7" s="1" t="s">
        <v>81</v>
      </c>
      <c r="AF7" t="s">
        <v>179</v>
      </c>
      <c r="AG7" s="1" t="s">
        <v>183</v>
      </c>
      <c r="AH7">
        <v>0</v>
      </c>
      <c r="AI7">
        <v>0</v>
      </c>
      <c r="AJ7">
        <v>0</v>
      </c>
      <c r="AK7">
        <v>0</v>
      </c>
      <c r="AL7">
        <v>0</v>
      </c>
      <c r="AM7">
        <v>2337</v>
      </c>
      <c r="AN7">
        <v>0</v>
      </c>
      <c r="AO7">
        <v>2337</v>
      </c>
      <c r="AP7" s="1" t="s">
        <v>72</v>
      </c>
      <c r="AQ7">
        <v>1</v>
      </c>
      <c r="AR7" s="1" t="s">
        <v>294</v>
      </c>
      <c r="AS7" t="s">
        <v>209</v>
      </c>
      <c r="AT7" t="s">
        <v>295</v>
      </c>
      <c r="AU7" s="1" t="s">
        <v>87</v>
      </c>
      <c r="AV7" s="3">
        <v>43100</v>
      </c>
      <c r="AW7" s="3">
        <v>43100</v>
      </c>
      <c r="AX7" s="3">
        <v>43100</v>
      </c>
      <c r="AY7" s="1" t="s">
        <v>85</v>
      </c>
      <c r="AZ7" s="1" t="s">
        <v>209</v>
      </c>
      <c r="BA7">
        <v>38130</v>
      </c>
      <c r="BB7">
        <v>8</v>
      </c>
      <c r="BC7">
        <v>54233</v>
      </c>
      <c r="BD7" s="1"/>
      <c r="BF7" s="1"/>
      <c r="BG7" s="1"/>
      <c r="BJ7" s="1"/>
      <c r="BK7" s="1"/>
      <c r="BL7" s="1"/>
      <c r="BO7" s="1"/>
      <c r="BP7" s="1"/>
      <c r="BQ7">
        <v>18</v>
      </c>
      <c r="BR7">
        <v>54233</v>
      </c>
      <c r="BS7">
        <v>54233</v>
      </c>
    </row>
    <row r="8" spans="1:71" x14ac:dyDescent="0.35">
      <c r="A8" s="1" t="s">
        <v>67</v>
      </c>
      <c r="B8" s="1" t="s">
        <v>68</v>
      </c>
      <c r="C8" s="1" t="s">
        <v>69</v>
      </c>
      <c r="D8">
        <v>1</v>
      </c>
      <c r="E8">
        <v>1</v>
      </c>
      <c r="F8" s="2">
        <v>43420.828541666669</v>
      </c>
      <c r="G8" s="3">
        <v>43070</v>
      </c>
      <c r="H8" s="3">
        <v>43100</v>
      </c>
      <c r="I8" s="1" t="s">
        <v>70</v>
      </c>
      <c r="J8">
        <v>1234</v>
      </c>
      <c r="K8">
        <v>1231234455</v>
      </c>
      <c r="L8" s="1" t="s">
        <v>151</v>
      </c>
      <c r="N8" s="1" t="s">
        <v>71</v>
      </c>
      <c r="O8" s="1" t="s">
        <v>84</v>
      </c>
      <c r="P8" s="1" t="s">
        <v>84</v>
      </c>
      <c r="Q8" s="1" t="s">
        <v>84</v>
      </c>
      <c r="R8" s="1"/>
      <c r="S8" t="s">
        <v>84</v>
      </c>
      <c r="U8" s="1" t="s">
        <v>84</v>
      </c>
      <c r="V8" s="1" t="s">
        <v>84</v>
      </c>
      <c r="W8" s="1" t="s">
        <v>84</v>
      </c>
      <c r="X8" s="1" t="s">
        <v>72</v>
      </c>
      <c r="Y8" s="1" t="s">
        <v>154</v>
      </c>
      <c r="Z8" s="1" t="s">
        <v>166</v>
      </c>
      <c r="AA8" s="1" t="s">
        <v>73</v>
      </c>
      <c r="AB8">
        <v>2</v>
      </c>
      <c r="AC8" s="1" t="s">
        <v>76</v>
      </c>
      <c r="AD8">
        <v>202</v>
      </c>
      <c r="AE8" s="1" t="s">
        <v>81</v>
      </c>
      <c r="AF8" t="s">
        <v>180</v>
      </c>
      <c r="AG8" s="1" t="s">
        <v>184</v>
      </c>
      <c r="AH8">
        <v>0</v>
      </c>
      <c r="AI8">
        <v>0</v>
      </c>
      <c r="AJ8">
        <v>0</v>
      </c>
      <c r="AK8">
        <v>0</v>
      </c>
      <c r="AL8">
        <v>0</v>
      </c>
      <c r="AM8">
        <v>7150</v>
      </c>
      <c r="AN8">
        <v>0</v>
      </c>
      <c r="AO8">
        <v>7150</v>
      </c>
      <c r="AP8" s="1" t="s">
        <v>72</v>
      </c>
      <c r="AQ8">
        <v>1</v>
      </c>
      <c r="AR8" s="1" t="s">
        <v>294</v>
      </c>
      <c r="AS8" t="s">
        <v>209</v>
      </c>
      <c r="AT8" t="s">
        <v>295</v>
      </c>
      <c r="AU8" s="1" t="s">
        <v>87</v>
      </c>
      <c r="AV8" s="3">
        <v>43100</v>
      </c>
      <c r="AW8" s="3">
        <v>43100</v>
      </c>
      <c r="AX8" s="3">
        <v>43100</v>
      </c>
      <c r="AY8" s="1" t="s">
        <v>85</v>
      </c>
      <c r="AZ8" s="1" t="s">
        <v>209</v>
      </c>
      <c r="BA8">
        <v>38130</v>
      </c>
      <c r="BB8">
        <v>8</v>
      </c>
      <c r="BC8">
        <v>54233</v>
      </c>
      <c r="BD8" s="1"/>
      <c r="BF8" s="1"/>
      <c r="BG8" s="1"/>
      <c r="BJ8" s="1"/>
      <c r="BK8" s="1"/>
      <c r="BL8" s="1"/>
      <c r="BO8" s="1"/>
      <c r="BP8" s="1"/>
      <c r="BQ8">
        <v>18</v>
      </c>
      <c r="BR8">
        <v>54233</v>
      </c>
      <c r="BS8">
        <v>54233</v>
      </c>
    </row>
    <row r="9" spans="1:71" x14ac:dyDescent="0.35">
      <c r="A9" s="1" t="s">
        <v>67</v>
      </c>
      <c r="B9" s="1" t="s">
        <v>68</v>
      </c>
      <c r="C9" s="1" t="s">
        <v>69</v>
      </c>
      <c r="D9">
        <v>1</v>
      </c>
      <c r="E9">
        <v>1</v>
      </c>
      <c r="F9" s="2">
        <v>43420.828541666669</v>
      </c>
      <c r="G9" s="3">
        <v>43070</v>
      </c>
      <c r="H9" s="3">
        <v>43100</v>
      </c>
      <c r="I9" s="1" t="s">
        <v>70</v>
      </c>
      <c r="J9">
        <v>1234</v>
      </c>
      <c r="K9">
        <v>1231234455</v>
      </c>
      <c r="L9" s="1" t="s">
        <v>151</v>
      </c>
      <c r="N9" s="1" t="s">
        <v>71</v>
      </c>
      <c r="O9" s="1" t="s">
        <v>84</v>
      </c>
      <c r="P9" s="1" t="s">
        <v>84</v>
      </c>
      <c r="Q9" s="1" t="s">
        <v>84</v>
      </c>
      <c r="R9" s="1"/>
      <c r="S9" t="s">
        <v>84</v>
      </c>
      <c r="U9" s="1" t="s">
        <v>84</v>
      </c>
      <c r="V9" s="1" t="s">
        <v>84</v>
      </c>
      <c r="W9" s="1" t="s">
        <v>84</v>
      </c>
      <c r="X9" s="1" t="s">
        <v>72</v>
      </c>
      <c r="Y9" s="1" t="s">
        <v>198</v>
      </c>
      <c r="Z9" s="1" t="s">
        <v>201</v>
      </c>
      <c r="AA9" s="1" t="s">
        <v>73</v>
      </c>
      <c r="AB9">
        <v>2</v>
      </c>
      <c r="AC9" s="1" t="s">
        <v>76</v>
      </c>
      <c r="AD9">
        <v>202</v>
      </c>
      <c r="AE9" s="1" t="s">
        <v>81</v>
      </c>
      <c r="AF9" t="s">
        <v>205</v>
      </c>
      <c r="AG9" s="1" t="s">
        <v>207</v>
      </c>
      <c r="AH9">
        <v>0</v>
      </c>
      <c r="AI9">
        <v>0</v>
      </c>
      <c r="AJ9">
        <v>0</v>
      </c>
      <c r="AK9">
        <v>1476</v>
      </c>
      <c r="AL9">
        <v>0</v>
      </c>
      <c r="AM9">
        <v>14760</v>
      </c>
      <c r="AN9">
        <v>0</v>
      </c>
      <c r="AO9">
        <v>14760</v>
      </c>
      <c r="AP9" s="1" t="s">
        <v>72</v>
      </c>
      <c r="AQ9">
        <v>1</v>
      </c>
      <c r="AR9" s="1" t="s">
        <v>294</v>
      </c>
      <c r="AS9" t="s">
        <v>209</v>
      </c>
      <c r="AT9" t="s">
        <v>295</v>
      </c>
      <c r="AU9" s="1" t="s">
        <v>87</v>
      </c>
      <c r="AV9" s="3">
        <v>43100</v>
      </c>
      <c r="AW9" s="3">
        <v>43100</v>
      </c>
      <c r="AX9" s="3">
        <v>43100</v>
      </c>
      <c r="AY9" s="1" t="s">
        <v>85</v>
      </c>
      <c r="AZ9" s="1" t="s">
        <v>209</v>
      </c>
      <c r="BA9">
        <v>38130</v>
      </c>
      <c r="BB9">
        <v>8</v>
      </c>
      <c r="BC9">
        <v>54233</v>
      </c>
      <c r="BD9" s="1"/>
      <c r="BF9" s="1"/>
      <c r="BG9" s="1"/>
      <c r="BJ9" s="1"/>
      <c r="BK9" s="1"/>
      <c r="BL9" s="1"/>
      <c r="BO9" s="1"/>
      <c r="BP9" s="1"/>
      <c r="BQ9">
        <v>18</v>
      </c>
      <c r="BR9">
        <v>54233</v>
      </c>
      <c r="BS9">
        <v>54233</v>
      </c>
    </row>
    <row r="10" spans="1:71" x14ac:dyDescent="0.35">
      <c r="A10" s="1" t="s">
        <v>67</v>
      </c>
      <c r="B10" s="1" t="s">
        <v>68</v>
      </c>
      <c r="C10" s="1" t="s">
        <v>69</v>
      </c>
      <c r="D10">
        <v>1</v>
      </c>
      <c r="E10">
        <v>1</v>
      </c>
      <c r="F10" s="2">
        <v>43420.828541666669</v>
      </c>
      <c r="G10" s="3">
        <v>43070</v>
      </c>
      <c r="H10" s="3">
        <v>43100</v>
      </c>
      <c r="I10" s="1" t="s">
        <v>70</v>
      </c>
      <c r="J10">
        <v>1234</v>
      </c>
      <c r="K10">
        <v>1231234455</v>
      </c>
      <c r="L10" s="1" t="s">
        <v>151</v>
      </c>
      <c r="N10" s="1" t="s">
        <v>71</v>
      </c>
      <c r="O10" s="1" t="s">
        <v>84</v>
      </c>
      <c r="P10" s="1" t="s">
        <v>84</v>
      </c>
      <c r="Q10" s="1" t="s">
        <v>84</v>
      </c>
      <c r="R10" s="1"/>
      <c r="S10" t="s">
        <v>84</v>
      </c>
      <c r="U10" s="1" t="s">
        <v>84</v>
      </c>
      <c r="V10" s="1" t="s">
        <v>84</v>
      </c>
      <c r="W10" s="1" t="s">
        <v>84</v>
      </c>
      <c r="X10" s="1" t="s">
        <v>72</v>
      </c>
      <c r="Y10" s="1" t="s">
        <v>219</v>
      </c>
      <c r="Z10" s="1" t="s">
        <v>222</v>
      </c>
      <c r="AA10" s="1" t="s">
        <v>73</v>
      </c>
      <c r="AB10">
        <v>2</v>
      </c>
      <c r="AC10" s="1" t="s">
        <v>76</v>
      </c>
      <c r="AD10">
        <v>202</v>
      </c>
      <c r="AE10" s="1" t="s">
        <v>81</v>
      </c>
      <c r="AF10" t="s">
        <v>225</v>
      </c>
      <c r="AG10" s="1" t="s">
        <v>227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4494.42</v>
      </c>
      <c r="AN10">
        <v>0</v>
      </c>
      <c r="AO10">
        <v>4494.42</v>
      </c>
      <c r="AP10" s="1" t="s">
        <v>72</v>
      </c>
      <c r="AQ10">
        <v>1</v>
      </c>
      <c r="AR10" s="1" t="s">
        <v>294</v>
      </c>
      <c r="AS10" t="s">
        <v>209</v>
      </c>
      <c r="AT10" t="s">
        <v>295</v>
      </c>
      <c r="AU10" s="1" t="s">
        <v>87</v>
      </c>
      <c r="AV10" s="3">
        <v>43100</v>
      </c>
      <c r="AW10" s="3">
        <v>43100</v>
      </c>
      <c r="AX10" s="3">
        <v>43100</v>
      </c>
      <c r="AY10" s="1" t="s">
        <v>85</v>
      </c>
      <c r="AZ10" s="1" t="s">
        <v>209</v>
      </c>
      <c r="BA10">
        <v>38130</v>
      </c>
      <c r="BB10">
        <v>8</v>
      </c>
      <c r="BC10">
        <v>54233</v>
      </c>
      <c r="BD10" s="1"/>
      <c r="BF10" s="1"/>
      <c r="BG10" s="1"/>
      <c r="BJ10" s="1"/>
      <c r="BK10" s="1"/>
      <c r="BL10" s="1"/>
      <c r="BO10" s="1"/>
      <c r="BP10" s="1"/>
      <c r="BQ10">
        <v>18</v>
      </c>
      <c r="BR10">
        <v>54233</v>
      </c>
      <c r="BS10">
        <v>54233</v>
      </c>
    </row>
    <row r="11" spans="1:71" x14ac:dyDescent="0.35">
      <c r="A11" s="1" t="s">
        <v>67</v>
      </c>
      <c r="B11" s="1" t="s">
        <v>68</v>
      </c>
      <c r="C11" s="1" t="s">
        <v>69</v>
      </c>
      <c r="D11">
        <v>1</v>
      </c>
      <c r="E11">
        <v>1</v>
      </c>
      <c r="F11" s="2">
        <v>43420.828541666669</v>
      </c>
      <c r="G11" s="3">
        <v>43070</v>
      </c>
      <c r="H11" s="3">
        <v>43100</v>
      </c>
      <c r="I11" s="1" t="s">
        <v>70</v>
      </c>
      <c r="J11">
        <v>1234</v>
      </c>
      <c r="K11">
        <v>1231234455</v>
      </c>
      <c r="L11" s="1" t="s">
        <v>151</v>
      </c>
      <c r="N11" s="1" t="s">
        <v>71</v>
      </c>
      <c r="O11" s="1" t="s">
        <v>84</v>
      </c>
      <c r="P11" s="1" t="s">
        <v>84</v>
      </c>
      <c r="Q11" s="1" t="s">
        <v>84</v>
      </c>
      <c r="R11" s="1"/>
      <c r="S11" t="s">
        <v>84</v>
      </c>
      <c r="U11" s="1" t="s">
        <v>84</v>
      </c>
      <c r="V11" s="1" t="s">
        <v>84</v>
      </c>
      <c r="W11" s="1" t="s">
        <v>84</v>
      </c>
      <c r="X11" s="1" t="s">
        <v>72</v>
      </c>
      <c r="Y11" s="1" t="s">
        <v>155</v>
      </c>
      <c r="Z11" s="1" t="s">
        <v>167</v>
      </c>
      <c r="AA11" s="1" t="s">
        <v>73</v>
      </c>
      <c r="AB11">
        <v>2</v>
      </c>
      <c r="AC11" s="1" t="s">
        <v>76</v>
      </c>
      <c r="AD11">
        <v>220</v>
      </c>
      <c r="AE11" s="1" t="s">
        <v>176</v>
      </c>
      <c r="AF11">
        <v>3</v>
      </c>
      <c r="AG11" s="1" t="s">
        <v>145</v>
      </c>
      <c r="AH11">
        <v>0</v>
      </c>
      <c r="AI11">
        <v>0</v>
      </c>
      <c r="AJ11">
        <v>0</v>
      </c>
      <c r="AK11">
        <v>1286</v>
      </c>
      <c r="AL11">
        <v>0</v>
      </c>
      <c r="AM11">
        <v>13984</v>
      </c>
      <c r="AN11">
        <v>0</v>
      </c>
      <c r="AO11">
        <v>13984</v>
      </c>
      <c r="AP11" s="1" t="s">
        <v>72</v>
      </c>
      <c r="AQ11">
        <v>1</v>
      </c>
      <c r="AR11" s="1" t="s">
        <v>294</v>
      </c>
      <c r="AS11" t="s">
        <v>209</v>
      </c>
      <c r="AT11" t="s">
        <v>295</v>
      </c>
      <c r="AU11" s="1" t="s">
        <v>87</v>
      </c>
      <c r="AV11" s="3">
        <v>43100</v>
      </c>
      <c r="AW11" s="3">
        <v>43100</v>
      </c>
      <c r="AX11" s="3">
        <v>43100</v>
      </c>
      <c r="AY11" s="1" t="s">
        <v>85</v>
      </c>
      <c r="AZ11" s="1" t="s">
        <v>209</v>
      </c>
      <c r="BA11">
        <v>38130</v>
      </c>
      <c r="BB11">
        <v>8</v>
      </c>
      <c r="BC11">
        <v>54233</v>
      </c>
      <c r="BD11" s="1"/>
      <c r="BF11" s="1"/>
      <c r="BG11" s="1"/>
      <c r="BJ11" s="1"/>
      <c r="BK11" s="1"/>
      <c r="BL11" s="1"/>
      <c r="BO11" s="1"/>
      <c r="BP11" s="1"/>
      <c r="BQ11">
        <v>18</v>
      </c>
      <c r="BR11">
        <v>54233</v>
      </c>
      <c r="BS11">
        <v>54233</v>
      </c>
    </row>
    <row r="12" spans="1:71" x14ac:dyDescent="0.35">
      <c r="A12" s="1" t="s">
        <v>67</v>
      </c>
      <c r="B12" s="1" t="s">
        <v>68</v>
      </c>
      <c r="C12" s="1" t="s">
        <v>69</v>
      </c>
      <c r="D12">
        <v>1</v>
      </c>
      <c r="E12">
        <v>1</v>
      </c>
      <c r="F12" s="2">
        <v>43420.828541666669</v>
      </c>
      <c r="G12" s="3">
        <v>43070</v>
      </c>
      <c r="H12" s="3">
        <v>43100</v>
      </c>
      <c r="I12" s="1" t="s">
        <v>70</v>
      </c>
      <c r="J12">
        <v>1234</v>
      </c>
      <c r="K12">
        <v>1231234455</v>
      </c>
      <c r="L12" s="1" t="s">
        <v>151</v>
      </c>
      <c r="N12" s="1" t="s">
        <v>71</v>
      </c>
      <c r="O12" s="1" t="s">
        <v>84</v>
      </c>
      <c r="P12" s="1" t="s">
        <v>84</v>
      </c>
      <c r="Q12" s="1" t="s">
        <v>84</v>
      </c>
      <c r="R12" s="1"/>
      <c r="S12" t="s">
        <v>84</v>
      </c>
      <c r="U12" s="1" t="s">
        <v>84</v>
      </c>
      <c r="V12" s="1" t="s">
        <v>84</v>
      </c>
      <c r="W12" s="1" t="s">
        <v>84</v>
      </c>
      <c r="X12" s="1" t="s">
        <v>72</v>
      </c>
      <c r="Y12" s="1" t="s">
        <v>110</v>
      </c>
      <c r="Z12" s="1" t="s">
        <v>113</v>
      </c>
      <c r="AA12" s="1" t="s">
        <v>73</v>
      </c>
      <c r="AB12">
        <v>2</v>
      </c>
      <c r="AC12" s="1" t="s">
        <v>76</v>
      </c>
      <c r="AD12">
        <v>221</v>
      </c>
      <c r="AE12" s="1" t="s">
        <v>116</v>
      </c>
      <c r="AF12">
        <v>1</v>
      </c>
      <c r="AG12" s="1" t="s">
        <v>119</v>
      </c>
      <c r="AH12">
        <v>0</v>
      </c>
      <c r="AI12">
        <v>0</v>
      </c>
      <c r="AJ12">
        <v>0</v>
      </c>
      <c r="AK12">
        <v>7130</v>
      </c>
      <c r="AL12">
        <v>437</v>
      </c>
      <c r="AM12">
        <v>68809.100000000006</v>
      </c>
      <c r="AN12">
        <v>0</v>
      </c>
      <c r="AO12">
        <v>68372.100000000006</v>
      </c>
      <c r="AP12" s="1" t="s">
        <v>72</v>
      </c>
      <c r="AQ12">
        <v>1</v>
      </c>
      <c r="AR12" s="1" t="s">
        <v>294</v>
      </c>
      <c r="AS12" t="s">
        <v>209</v>
      </c>
      <c r="AT12" t="s">
        <v>295</v>
      </c>
      <c r="AU12" s="1" t="s">
        <v>87</v>
      </c>
      <c r="AV12" s="3">
        <v>43100</v>
      </c>
      <c r="AW12" s="3">
        <v>43100</v>
      </c>
      <c r="AX12" s="3">
        <v>43100</v>
      </c>
      <c r="AY12" s="1" t="s">
        <v>85</v>
      </c>
      <c r="AZ12" s="1" t="s">
        <v>209</v>
      </c>
      <c r="BA12">
        <v>38130</v>
      </c>
      <c r="BB12">
        <v>8</v>
      </c>
      <c r="BC12">
        <v>54233</v>
      </c>
      <c r="BD12" s="1"/>
      <c r="BF12" s="1"/>
      <c r="BG12" s="1"/>
      <c r="BJ12" s="1"/>
      <c r="BK12" s="1"/>
      <c r="BL12" s="1"/>
      <c r="BO12" s="1"/>
      <c r="BP12" s="1"/>
      <c r="BQ12">
        <v>18</v>
      </c>
      <c r="BR12">
        <v>54233</v>
      </c>
      <c r="BS12">
        <v>54233</v>
      </c>
    </row>
    <row r="13" spans="1:71" x14ac:dyDescent="0.35">
      <c r="A13" s="1" t="s">
        <v>67</v>
      </c>
      <c r="B13" s="1" t="s">
        <v>68</v>
      </c>
      <c r="C13" s="1" t="s">
        <v>69</v>
      </c>
      <c r="D13">
        <v>1</v>
      </c>
      <c r="E13">
        <v>1</v>
      </c>
      <c r="F13" s="2">
        <v>43420.828541666669</v>
      </c>
      <c r="G13" s="3">
        <v>43070</v>
      </c>
      <c r="H13" s="3">
        <v>43100</v>
      </c>
      <c r="I13" s="1" t="s">
        <v>70</v>
      </c>
      <c r="J13">
        <v>1234</v>
      </c>
      <c r="K13">
        <v>1231234455</v>
      </c>
      <c r="L13" s="1" t="s">
        <v>151</v>
      </c>
      <c r="N13" s="1" t="s">
        <v>71</v>
      </c>
      <c r="O13" s="1" t="s">
        <v>84</v>
      </c>
      <c r="P13" s="1" t="s">
        <v>84</v>
      </c>
      <c r="Q13" s="1" t="s">
        <v>84</v>
      </c>
      <c r="R13" s="1"/>
      <c r="S13" t="s">
        <v>84</v>
      </c>
      <c r="U13" s="1" t="s">
        <v>84</v>
      </c>
      <c r="V13" s="1" t="s">
        <v>84</v>
      </c>
      <c r="W13" s="1" t="s">
        <v>84</v>
      </c>
      <c r="X13" s="1" t="s">
        <v>72</v>
      </c>
      <c r="Y13" s="1" t="s">
        <v>111</v>
      </c>
      <c r="Z13" s="1" t="s">
        <v>114</v>
      </c>
      <c r="AA13" s="1" t="s">
        <v>73</v>
      </c>
      <c r="AB13">
        <v>2</v>
      </c>
      <c r="AC13" s="1" t="s">
        <v>76</v>
      </c>
      <c r="AD13">
        <v>221</v>
      </c>
      <c r="AE13" s="1" t="s">
        <v>116</v>
      </c>
      <c r="AF13">
        <v>2</v>
      </c>
      <c r="AG13" s="1" t="s">
        <v>120</v>
      </c>
      <c r="AH13">
        <v>0</v>
      </c>
      <c r="AI13">
        <v>0</v>
      </c>
      <c r="AJ13">
        <v>276</v>
      </c>
      <c r="AK13">
        <v>0</v>
      </c>
      <c r="AL13">
        <v>5558.52</v>
      </c>
      <c r="AM13">
        <v>0</v>
      </c>
      <c r="AN13">
        <v>5558.52</v>
      </c>
      <c r="AO13">
        <v>0</v>
      </c>
      <c r="AP13" s="1" t="s">
        <v>72</v>
      </c>
      <c r="AQ13">
        <v>1</v>
      </c>
      <c r="AR13" s="1" t="s">
        <v>294</v>
      </c>
      <c r="AS13" t="s">
        <v>209</v>
      </c>
      <c r="AT13" t="s">
        <v>295</v>
      </c>
      <c r="AU13" s="1" t="s">
        <v>87</v>
      </c>
      <c r="AV13" s="3">
        <v>43100</v>
      </c>
      <c r="AW13" s="3">
        <v>43100</v>
      </c>
      <c r="AX13" s="3">
        <v>43100</v>
      </c>
      <c r="AY13" s="1" t="s">
        <v>85</v>
      </c>
      <c r="AZ13" s="1" t="s">
        <v>209</v>
      </c>
      <c r="BA13">
        <v>38130</v>
      </c>
      <c r="BB13">
        <v>8</v>
      </c>
      <c r="BC13">
        <v>54233</v>
      </c>
      <c r="BD13" s="1"/>
      <c r="BF13" s="1"/>
      <c r="BG13" s="1"/>
      <c r="BJ13" s="1"/>
      <c r="BK13" s="1"/>
      <c r="BL13" s="1"/>
      <c r="BO13" s="1"/>
      <c r="BP13" s="1"/>
      <c r="BQ13">
        <v>18</v>
      </c>
      <c r="BR13">
        <v>54233</v>
      </c>
      <c r="BS13">
        <v>54233</v>
      </c>
    </row>
    <row r="14" spans="1:71" x14ac:dyDescent="0.35">
      <c r="A14" s="1" t="s">
        <v>67</v>
      </c>
      <c r="B14" s="1" t="s">
        <v>68</v>
      </c>
      <c r="C14" s="1" t="s">
        <v>69</v>
      </c>
      <c r="D14">
        <v>1</v>
      </c>
      <c r="E14">
        <v>1</v>
      </c>
      <c r="F14" s="2">
        <v>43420.828541666669</v>
      </c>
      <c r="G14" s="3">
        <v>43070</v>
      </c>
      <c r="H14" s="3">
        <v>43100</v>
      </c>
      <c r="I14" s="1" t="s">
        <v>70</v>
      </c>
      <c r="J14">
        <v>1234</v>
      </c>
      <c r="K14">
        <v>1231234455</v>
      </c>
      <c r="L14" s="1" t="s">
        <v>151</v>
      </c>
      <c r="N14" s="1" t="s">
        <v>71</v>
      </c>
      <c r="O14" s="1" t="s">
        <v>84</v>
      </c>
      <c r="P14" s="1" t="s">
        <v>84</v>
      </c>
      <c r="Q14" s="1" t="s">
        <v>84</v>
      </c>
      <c r="R14" s="1"/>
      <c r="S14" t="s">
        <v>84</v>
      </c>
      <c r="U14" s="1" t="s">
        <v>84</v>
      </c>
      <c r="V14" s="1" t="s">
        <v>84</v>
      </c>
      <c r="W14" s="1" t="s">
        <v>84</v>
      </c>
      <c r="X14" s="1" t="s">
        <v>72</v>
      </c>
      <c r="Y14" s="1" t="s">
        <v>156</v>
      </c>
      <c r="Z14" s="1" t="s">
        <v>141</v>
      </c>
      <c r="AA14" s="1" t="s">
        <v>73</v>
      </c>
      <c r="AB14">
        <v>2</v>
      </c>
      <c r="AC14" s="1" t="s">
        <v>76</v>
      </c>
      <c r="AD14">
        <v>230</v>
      </c>
      <c r="AE14" s="1" t="s">
        <v>141</v>
      </c>
      <c r="AG14" s="1" t="s">
        <v>141</v>
      </c>
      <c r="AH14">
        <v>0</v>
      </c>
      <c r="AI14">
        <v>0</v>
      </c>
      <c r="AJ14">
        <v>0</v>
      </c>
      <c r="AK14">
        <v>11898</v>
      </c>
      <c r="AL14">
        <v>0</v>
      </c>
      <c r="AM14">
        <v>131292</v>
      </c>
      <c r="AN14">
        <v>0</v>
      </c>
      <c r="AO14">
        <v>131292</v>
      </c>
      <c r="AP14" s="1" t="s">
        <v>72</v>
      </c>
      <c r="AQ14">
        <v>1</v>
      </c>
      <c r="AR14" s="1" t="s">
        <v>294</v>
      </c>
      <c r="AS14" t="s">
        <v>209</v>
      </c>
      <c r="AT14" t="s">
        <v>295</v>
      </c>
      <c r="AU14" s="1" t="s">
        <v>87</v>
      </c>
      <c r="AV14" s="3">
        <v>43100</v>
      </c>
      <c r="AW14" s="3">
        <v>43100</v>
      </c>
      <c r="AX14" s="3">
        <v>43100</v>
      </c>
      <c r="AY14" s="1" t="s">
        <v>85</v>
      </c>
      <c r="AZ14" s="1" t="s">
        <v>209</v>
      </c>
      <c r="BA14">
        <v>38130</v>
      </c>
      <c r="BB14">
        <v>8</v>
      </c>
      <c r="BC14">
        <v>54233</v>
      </c>
      <c r="BD14" s="1"/>
      <c r="BF14" s="1"/>
      <c r="BG14" s="1"/>
      <c r="BJ14" s="1"/>
      <c r="BK14" s="1"/>
      <c r="BL14" s="1"/>
      <c r="BO14" s="1"/>
      <c r="BP14" s="1"/>
      <c r="BQ14">
        <v>18</v>
      </c>
      <c r="BR14">
        <v>54233</v>
      </c>
      <c r="BS14">
        <v>54233</v>
      </c>
    </row>
    <row r="15" spans="1:71" x14ac:dyDescent="0.35">
      <c r="A15" s="1" t="s">
        <v>67</v>
      </c>
      <c r="B15" s="1" t="s">
        <v>68</v>
      </c>
      <c r="C15" s="1" t="s">
        <v>69</v>
      </c>
      <c r="D15">
        <v>1</v>
      </c>
      <c r="E15">
        <v>1</v>
      </c>
      <c r="F15" s="2">
        <v>43420.828541666669</v>
      </c>
      <c r="G15" s="3">
        <v>43070</v>
      </c>
      <c r="H15" s="3">
        <v>43100</v>
      </c>
      <c r="I15" s="1" t="s">
        <v>70</v>
      </c>
      <c r="J15">
        <v>1234</v>
      </c>
      <c r="K15">
        <v>1231234455</v>
      </c>
      <c r="L15" s="1" t="s">
        <v>151</v>
      </c>
      <c r="N15" s="1" t="s">
        <v>71</v>
      </c>
      <c r="O15" s="1" t="s">
        <v>84</v>
      </c>
      <c r="P15" s="1" t="s">
        <v>84</v>
      </c>
      <c r="Q15" s="1" t="s">
        <v>84</v>
      </c>
      <c r="R15" s="1"/>
      <c r="S15" t="s">
        <v>84</v>
      </c>
      <c r="U15" s="1" t="s">
        <v>84</v>
      </c>
      <c r="V15" s="1" t="s">
        <v>84</v>
      </c>
      <c r="W15" s="1" t="s">
        <v>84</v>
      </c>
      <c r="X15" s="1" t="s">
        <v>72</v>
      </c>
      <c r="Y15" s="1" t="s">
        <v>126</v>
      </c>
      <c r="Z15" s="1" t="s">
        <v>128</v>
      </c>
      <c r="AA15" s="1" t="s">
        <v>74</v>
      </c>
      <c r="AB15">
        <v>4</v>
      </c>
      <c r="AC15" s="1" t="s">
        <v>77</v>
      </c>
      <c r="AD15">
        <v>401</v>
      </c>
      <c r="AE15" s="1" t="s">
        <v>83</v>
      </c>
      <c r="AF15" t="s">
        <v>129</v>
      </c>
      <c r="AG15" s="1" t="s">
        <v>131</v>
      </c>
      <c r="AH15">
        <v>0</v>
      </c>
      <c r="AI15">
        <v>0</v>
      </c>
      <c r="AJ15">
        <v>1234</v>
      </c>
      <c r="AK15">
        <v>0</v>
      </c>
      <c r="AL15">
        <v>10174</v>
      </c>
      <c r="AM15">
        <v>0</v>
      </c>
      <c r="AN15">
        <v>10174</v>
      </c>
      <c r="AO15">
        <v>0</v>
      </c>
      <c r="AP15" s="1" t="s">
        <v>72</v>
      </c>
      <c r="AQ15">
        <v>1</v>
      </c>
      <c r="AR15" s="1" t="s">
        <v>294</v>
      </c>
      <c r="AS15" t="s">
        <v>209</v>
      </c>
      <c r="AT15" t="s">
        <v>295</v>
      </c>
      <c r="AU15" s="1" t="s">
        <v>87</v>
      </c>
      <c r="AV15" s="3">
        <v>43100</v>
      </c>
      <c r="AW15" s="3">
        <v>43100</v>
      </c>
      <c r="AX15" s="3">
        <v>43100</v>
      </c>
      <c r="AY15" s="1" t="s">
        <v>85</v>
      </c>
      <c r="AZ15" s="1" t="s">
        <v>209</v>
      </c>
      <c r="BA15">
        <v>38130</v>
      </c>
      <c r="BB15">
        <v>8</v>
      </c>
      <c r="BC15">
        <v>54233</v>
      </c>
      <c r="BD15" s="1"/>
      <c r="BF15" s="1"/>
      <c r="BG15" s="1"/>
      <c r="BJ15" s="1"/>
      <c r="BK15" s="1"/>
      <c r="BL15" s="1"/>
      <c r="BO15" s="1"/>
      <c r="BP15" s="1"/>
      <c r="BQ15">
        <v>18</v>
      </c>
      <c r="BR15">
        <v>54233</v>
      </c>
      <c r="BS15">
        <v>54233</v>
      </c>
    </row>
    <row r="16" spans="1:71" x14ac:dyDescent="0.35">
      <c r="A16" s="1" t="s">
        <v>67</v>
      </c>
      <c r="B16" s="1" t="s">
        <v>68</v>
      </c>
      <c r="C16" s="1" t="s">
        <v>69</v>
      </c>
      <c r="D16">
        <v>1</v>
      </c>
      <c r="E16">
        <v>1</v>
      </c>
      <c r="F16" s="2">
        <v>43420.828541666669</v>
      </c>
      <c r="G16" s="3">
        <v>43070</v>
      </c>
      <c r="H16" s="3">
        <v>43100</v>
      </c>
      <c r="I16" s="1" t="s">
        <v>70</v>
      </c>
      <c r="J16">
        <v>1234</v>
      </c>
      <c r="K16">
        <v>1231234455</v>
      </c>
      <c r="L16" s="1" t="s">
        <v>151</v>
      </c>
      <c r="N16" s="1" t="s">
        <v>71</v>
      </c>
      <c r="O16" s="1" t="s">
        <v>84</v>
      </c>
      <c r="P16" s="1" t="s">
        <v>84</v>
      </c>
      <c r="Q16" s="1" t="s">
        <v>84</v>
      </c>
      <c r="R16" s="1"/>
      <c r="S16" t="s">
        <v>84</v>
      </c>
      <c r="U16" s="1" t="s">
        <v>84</v>
      </c>
      <c r="V16" s="1" t="s">
        <v>84</v>
      </c>
      <c r="W16" s="1" t="s">
        <v>84</v>
      </c>
      <c r="X16" s="1" t="s">
        <v>72</v>
      </c>
      <c r="Y16" s="1" t="s">
        <v>157</v>
      </c>
      <c r="Z16" s="1" t="s">
        <v>168</v>
      </c>
      <c r="AA16" s="1" t="s">
        <v>74</v>
      </c>
      <c r="AB16">
        <v>4</v>
      </c>
      <c r="AC16" s="1" t="s">
        <v>77</v>
      </c>
      <c r="AD16">
        <v>401</v>
      </c>
      <c r="AE16" s="1" t="s">
        <v>83</v>
      </c>
      <c r="AF16" t="s">
        <v>144</v>
      </c>
      <c r="AG16" s="1" t="s">
        <v>185</v>
      </c>
      <c r="AH16">
        <v>0</v>
      </c>
      <c r="AI16">
        <v>0</v>
      </c>
      <c r="AJ16">
        <v>209</v>
      </c>
      <c r="AK16">
        <v>0</v>
      </c>
      <c r="AL16">
        <v>2216</v>
      </c>
      <c r="AM16">
        <v>0</v>
      </c>
      <c r="AN16">
        <v>2216</v>
      </c>
      <c r="AO16">
        <v>0</v>
      </c>
      <c r="AP16" s="1" t="s">
        <v>72</v>
      </c>
      <c r="AQ16">
        <v>1</v>
      </c>
      <c r="AR16" s="1" t="s">
        <v>294</v>
      </c>
      <c r="AS16" t="s">
        <v>209</v>
      </c>
      <c r="AT16" t="s">
        <v>295</v>
      </c>
      <c r="AU16" s="1" t="s">
        <v>87</v>
      </c>
      <c r="AV16" s="3">
        <v>43100</v>
      </c>
      <c r="AW16" s="3">
        <v>43100</v>
      </c>
      <c r="AX16" s="3">
        <v>43100</v>
      </c>
      <c r="AY16" s="1" t="s">
        <v>85</v>
      </c>
      <c r="AZ16" s="1" t="s">
        <v>209</v>
      </c>
      <c r="BA16">
        <v>38130</v>
      </c>
      <c r="BB16">
        <v>8</v>
      </c>
      <c r="BC16">
        <v>54233</v>
      </c>
      <c r="BD16" s="1"/>
      <c r="BF16" s="1"/>
      <c r="BG16" s="1"/>
      <c r="BJ16" s="1"/>
      <c r="BK16" s="1"/>
      <c r="BL16" s="1"/>
      <c r="BO16" s="1"/>
      <c r="BP16" s="1"/>
      <c r="BQ16">
        <v>18</v>
      </c>
      <c r="BR16">
        <v>54233</v>
      </c>
      <c r="BS16">
        <v>54233</v>
      </c>
    </row>
    <row r="17" spans="1:71" x14ac:dyDescent="0.35">
      <c r="A17" s="1" t="s">
        <v>67</v>
      </c>
      <c r="B17" s="1" t="s">
        <v>68</v>
      </c>
      <c r="C17" s="1" t="s">
        <v>69</v>
      </c>
      <c r="D17">
        <v>1</v>
      </c>
      <c r="E17">
        <v>1</v>
      </c>
      <c r="F17" s="2">
        <v>43420.828541666669</v>
      </c>
      <c r="G17" s="3">
        <v>43070</v>
      </c>
      <c r="H17" s="3">
        <v>43100</v>
      </c>
      <c r="I17" s="1" t="s">
        <v>70</v>
      </c>
      <c r="J17">
        <v>1234</v>
      </c>
      <c r="K17">
        <v>1231234455</v>
      </c>
      <c r="L17" s="1" t="s">
        <v>151</v>
      </c>
      <c r="N17" s="1" t="s">
        <v>71</v>
      </c>
      <c r="O17" s="1" t="s">
        <v>84</v>
      </c>
      <c r="P17" s="1" t="s">
        <v>84</v>
      </c>
      <c r="Q17" s="1" t="s">
        <v>84</v>
      </c>
      <c r="R17" s="1"/>
      <c r="S17" t="s">
        <v>84</v>
      </c>
      <c r="U17" s="1" t="s">
        <v>84</v>
      </c>
      <c r="V17" s="1" t="s">
        <v>84</v>
      </c>
      <c r="W17" s="1" t="s">
        <v>84</v>
      </c>
      <c r="X17" s="1" t="s">
        <v>72</v>
      </c>
      <c r="Y17" s="1" t="s">
        <v>220</v>
      </c>
      <c r="Z17" s="1" t="s">
        <v>223</v>
      </c>
      <c r="AA17" s="1" t="s">
        <v>74</v>
      </c>
      <c r="AB17">
        <v>4</v>
      </c>
      <c r="AC17" s="1" t="s">
        <v>77</v>
      </c>
      <c r="AD17">
        <v>402</v>
      </c>
      <c r="AE17" s="1" t="s">
        <v>177</v>
      </c>
      <c r="AF17" t="s">
        <v>118</v>
      </c>
      <c r="AG17" s="1" t="s">
        <v>228</v>
      </c>
      <c r="AH17">
        <v>0</v>
      </c>
      <c r="AI17">
        <v>0</v>
      </c>
      <c r="AJ17">
        <v>0</v>
      </c>
      <c r="AK17">
        <v>0</v>
      </c>
      <c r="AL17">
        <v>954</v>
      </c>
      <c r="AM17">
        <v>0</v>
      </c>
      <c r="AN17">
        <v>954</v>
      </c>
      <c r="AO17">
        <v>0</v>
      </c>
      <c r="AP17" s="1" t="s">
        <v>72</v>
      </c>
      <c r="AQ17">
        <v>1</v>
      </c>
      <c r="AR17" s="1" t="s">
        <v>294</v>
      </c>
      <c r="AS17" t="s">
        <v>209</v>
      </c>
      <c r="AT17" t="s">
        <v>295</v>
      </c>
      <c r="AU17" s="1" t="s">
        <v>87</v>
      </c>
      <c r="AV17" s="3">
        <v>43100</v>
      </c>
      <c r="AW17" s="3">
        <v>43100</v>
      </c>
      <c r="AX17" s="3">
        <v>43100</v>
      </c>
      <c r="AY17" s="1" t="s">
        <v>85</v>
      </c>
      <c r="AZ17" s="1" t="s">
        <v>209</v>
      </c>
      <c r="BA17">
        <v>38130</v>
      </c>
      <c r="BB17">
        <v>8</v>
      </c>
      <c r="BC17">
        <v>54233</v>
      </c>
      <c r="BD17" s="1"/>
      <c r="BF17" s="1"/>
      <c r="BG17" s="1"/>
      <c r="BJ17" s="1"/>
      <c r="BK17" s="1"/>
      <c r="BL17" s="1"/>
      <c r="BO17" s="1"/>
      <c r="BP17" s="1"/>
      <c r="BQ17">
        <v>18</v>
      </c>
      <c r="BR17">
        <v>54233</v>
      </c>
      <c r="BS17">
        <v>54233</v>
      </c>
    </row>
    <row r="18" spans="1:71" x14ac:dyDescent="0.35">
      <c r="A18" s="1" t="s">
        <v>67</v>
      </c>
      <c r="B18" s="1" t="s">
        <v>68</v>
      </c>
      <c r="C18" s="1" t="s">
        <v>69</v>
      </c>
      <c r="D18">
        <v>1</v>
      </c>
      <c r="E18">
        <v>1</v>
      </c>
      <c r="F18" s="2">
        <v>43420.828541666669</v>
      </c>
      <c r="G18" s="3">
        <v>43070</v>
      </c>
      <c r="H18" s="3">
        <v>43100</v>
      </c>
      <c r="I18" s="1" t="s">
        <v>70</v>
      </c>
      <c r="J18">
        <v>1234</v>
      </c>
      <c r="K18">
        <v>1231234455</v>
      </c>
      <c r="L18" s="1" t="s">
        <v>151</v>
      </c>
      <c r="N18" s="1" t="s">
        <v>71</v>
      </c>
      <c r="O18" s="1" t="s">
        <v>84</v>
      </c>
      <c r="P18" s="1" t="s">
        <v>84</v>
      </c>
      <c r="Q18" s="1" t="s">
        <v>84</v>
      </c>
      <c r="R18" s="1"/>
      <c r="S18" t="s">
        <v>84</v>
      </c>
      <c r="U18" s="1" t="s">
        <v>84</v>
      </c>
      <c r="V18" s="1" t="s">
        <v>84</v>
      </c>
      <c r="W18" s="1" t="s">
        <v>84</v>
      </c>
      <c r="X18" s="1" t="s">
        <v>72</v>
      </c>
      <c r="Y18" s="1" t="s">
        <v>158</v>
      </c>
      <c r="Z18" s="1" t="s">
        <v>169</v>
      </c>
      <c r="AA18" s="1" t="s">
        <v>74</v>
      </c>
      <c r="AB18">
        <v>4</v>
      </c>
      <c r="AC18" s="1" t="s">
        <v>77</v>
      </c>
      <c r="AD18">
        <v>402</v>
      </c>
      <c r="AE18" s="1" t="s">
        <v>177</v>
      </c>
      <c r="AF18" t="s">
        <v>123</v>
      </c>
      <c r="AG18" s="1" t="s">
        <v>186</v>
      </c>
      <c r="AH18">
        <v>0</v>
      </c>
      <c r="AI18">
        <v>0</v>
      </c>
      <c r="AJ18">
        <v>0</v>
      </c>
      <c r="AK18">
        <v>0</v>
      </c>
      <c r="AL18">
        <v>4600</v>
      </c>
      <c r="AM18">
        <v>0</v>
      </c>
      <c r="AN18">
        <v>4600</v>
      </c>
      <c r="AO18">
        <v>0</v>
      </c>
      <c r="AP18" s="1" t="s">
        <v>72</v>
      </c>
      <c r="AQ18">
        <v>1</v>
      </c>
      <c r="AR18" s="1" t="s">
        <v>294</v>
      </c>
      <c r="AS18" t="s">
        <v>209</v>
      </c>
      <c r="AT18" t="s">
        <v>295</v>
      </c>
      <c r="AU18" s="1" t="s">
        <v>87</v>
      </c>
      <c r="AV18" s="3">
        <v>43100</v>
      </c>
      <c r="AW18" s="3">
        <v>43100</v>
      </c>
      <c r="AX18" s="3">
        <v>43100</v>
      </c>
      <c r="AY18" s="1" t="s">
        <v>85</v>
      </c>
      <c r="AZ18" s="1" t="s">
        <v>209</v>
      </c>
      <c r="BA18">
        <v>38130</v>
      </c>
      <c r="BB18">
        <v>8</v>
      </c>
      <c r="BC18">
        <v>54233</v>
      </c>
      <c r="BD18" s="1"/>
      <c r="BF18" s="1"/>
      <c r="BG18" s="1"/>
      <c r="BJ18" s="1"/>
      <c r="BK18" s="1"/>
      <c r="BL18" s="1"/>
      <c r="BO18" s="1"/>
      <c r="BP18" s="1"/>
      <c r="BQ18">
        <v>18</v>
      </c>
      <c r="BR18">
        <v>54233</v>
      </c>
      <c r="BS18">
        <v>54233</v>
      </c>
    </row>
    <row r="19" spans="1:71" x14ac:dyDescent="0.35">
      <c r="A19" s="1" t="s">
        <v>67</v>
      </c>
      <c r="B19" s="1" t="s">
        <v>68</v>
      </c>
      <c r="C19" s="1" t="s">
        <v>69</v>
      </c>
      <c r="D19">
        <v>1</v>
      </c>
      <c r="E19">
        <v>1</v>
      </c>
      <c r="F19" s="2">
        <v>43420.828541666669</v>
      </c>
      <c r="G19" s="3">
        <v>43070</v>
      </c>
      <c r="H19" s="3">
        <v>43100</v>
      </c>
      <c r="I19" s="1" t="s">
        <v>70</v>
      </c>
      <c r="J19">
        <v>1234</v>
      </c>
      <c r="K19">
        <v>1231234455</v>
      </c>
      <c r="L19" s="1" t="s">
        <v>151</v>
      </c>
      <c r="N19" s="1" t="s">
        <v>71</v>
      </c>
      <c r="O19" s="1" t="s">
        <v>84</v>
      </c>
      <c r="P19" s="1" t="s">
        <v>84</v>
      </c>
      <c r="Q19" s="1" t="s">
        <v>84</v>
      </c>
      <c r="R19" s="1"/>
      <c r="S19" t="s">
        <v>84</v>
      </c>
      <c r="U19" s="1" t="s">
        <v>84</v>
      </c>
      <c r="V19" s="1" t="s">
        <v>84</v>
      </c>
      <c r="W19" s="1" t="s">
        <v>84</v>
      </c>
      <c r="X19" s="1" t="s">
        <v>72</v>
      </c>
      <c r="Y19" s="1" t="s">
        <v>159</v>
      </c>
      <c r="Z19" s="1" t="s">
        <v>170</v>
      </c>
      <c r="AA19" s="1" t="s">
        <v>74</v>
      </c>
      <c r="AB19">
        <v>4</v>
      </c>
      <c r="AC19" s="1" t="s">
        <v>77</v>
      </c>
      <c r="AD19">
        <v>403</v>
      </c>
      <c r="AE19" s="1" t="s">
        <v>82</v>
      </c>
      <c r="AF19" t="s">
        <v>129</v>
      </c>
      <c r="AG19" s="1" t="s">
        <v>133</v>
      </c>
      <c r="AH19">
        <v>0</v>
      </c>
      <c r="AI19">
        <v>0</v>
      </c>
      <c r="AJ19">
        <v>0</v>
      </c>
      <c r="AK19">
        <v>0</v>
      </c>
      <c r="AL19">
        <v>2700.46</v>
      </c>
      <c r="AM19">
        <v>0</v>
      </c>
      <c r="AN19">
        <v>2700.46</v>
      </c>
      <c r="AO19">
        <v>0</v>
      </c>
      <c r="AP19" s="1" t="s">
        <v>72</v>
      </c>
      <c r="AQ19">
        <v>1</v>
      </c>
      <c r="AR19" s="1" t="s">
        <v>294</v>
      </c>
      <c r="AS19" t="s">
        <v>209</v>
      </c>
      <c r="AT19" t="s">
        <v>295</v>
      </c>
      <c r="AU19" s="1" t="s">
        <v>87</v>
      </c>
      <c r="AV19" s="3">
        <v>43100</v>
      </c>
      <c r="AW19" s="3">
        <v>43100</v>
      </c>
      <c r="AX19" s="3">
        <v>43100</v>
      </c>
      <c r="AY19" s="1" t="s">
        <v>85</v>
      </c>
      <c r="AZ19" s="1" t="s">
        <v>209</v>
      </c>
      <c r="BA19">
        <v>38130</v>
      </c>
      <c r="BB19">
        <v>8</v>
      </c>
      <c r="BC19">
        <v>54233</v>
      </c>
      <c r="BD19" s="1"/>
      <c r="BF19" s="1"/>
      <c r="BG19" s="1"/>
      <c r="BJ19" s="1"/>
      <c r="BK19" s="1"/>
      <c r="BL19" s="1"/>
      <c r="BO19" s="1"/>
      <c r="BP19" s="1"/>
      <c r="BQ19">
        <v>18</v>
      </c>
      <c r="BR19">
        <v>54233</v>
      </c>
      <c r="BS19">
        <v>54233</v>
      </c>
    </row>
    <row r="20" spans="1:71" x14ac:dyDescent="0.35">
      <c r="A20" s="1" t="s">
        <v>67</v>
      </c>
      <c r="B20" s="1" t="s">
        <v>68</v>
      </c>
      <c r="C20" s="1" t="s">
        <v>69</v>
      </c>
      <c r="D20">
        <v>1</v>
      </c>
      <c r="E20">
        <v>1</v>
      </c>
      <c r="F20" s="2">
        <v>43420.828541666669</v>
      </c>
      <c r="G20" s="3">
        <v>43070</v>
      </c>
      <c r="H20" s="3">
        <v>43100</v>
      </c>
      <c r="I20" s="1" t="s">
        <v>70</v>
      </c>
      <c r="J20">
        <v>1234</v>
      </c>
      <c r="K20">
        <v>1231234455</v>
      </c>
      <c r="L20" s="1" t="s">
        <v>151</v>
      </c>
      <c r="N20" s="1" t="s">
        <v>71</v>
      </c>
      <c r="O20" s="1" t="s">
        <v>84</v>
      </c>
      <c r="P20" s="1" t="s">
        <v>84</v>
      </c>
      <c r="Q20" s="1" t="s">
        <v>84</v>
      </c>
      <c r="R20" s="1"/>
      <c r="S20" t="s">
        <v>84</v>
      </c>
      <c r="U20" s="1" t="s">
        <v>84</v>
      </c>
      <c r="V20" s="1" t="s">
        <v>84</v>
      </c>
      <c r="W20" s="1" t="s">
        <v>84</v>
      </c>
      <c r="X20" s="1" t="s">
        <v>72</v>
      </c>
      <c r="Y20" s="1" t="s">
        <v>160</v>
      </c>
      <c r="Z20" s="1" t="s">
        <v>171</v>
      </c>
      <c r="AA20" s="1" t="s">
        <v>74</v>
      </c>
      <c r="AB20">
        <v>4</v>
      </c>
      <c r="AC20" s="1" t="s">
        <v>77</v>
      </c>
      <c r="AD20">
        <v>403</v>
      </c>
      <c r="AE20" s="1" t="s">
        <v>82</v>
      </c>
      <c r="AF20" t="s">
        <v>181</v>
      </c>
      <c r="AG20" s="1" t="s">
        <v>187</v>
      </c>
      <c r="AH20">
        <v>0</v>
      </c>
      <c r="AI20">
        <v>0</v>
      </c>
      <c r="AJ20">
        <v>0</v>
      </c>
      <c r="AK20">
        <v>0</v>
      </c>
      <c r="AL20">
        <v>5813</v>
      </c>
      <c r="AM20">
        <v>0</v>
      </c>
      <c r="AN20">
        <v>5813</v>
      </c>
      <c r="AO20">
        <v>0</v>
      </c>
      <c r="AP20" s="1" t="s">
        <v>72</v>
      </c>
      <c r="AQ20">
        <v>1</v>
      </c>
      <c r="AR20" s="1" t="s">
        <v>294</v>
      </c>
      <c r="AS20" t="s">
        <v>209</v>
      </c>
      <c r="AT20" t="s">
        <v>295</v>
      </c>
      <c r="AU20" s="1" t="s">
        <v>87</v>
      </c>
      <c r="AV20" s="3">
        <v>43100</v>
      </c>
      <c r="AW20" s="3">
        <v>43100</v>
      </c>
      <c r="AX20" s="3">
        <v>43100</v>
      </c>
      <c r="AY20" s="1" t="s">
        <v>85</v>
      </c>
      <c r="AZ20" s="1" t="s">
        <v>209</v>
      </c>
      <c r="BA20">
        <v>38130</v>
      </c>
      <c r="BB20">
        <v>8</v>
      </c>
      <c r="BC20">
        <v>54233</v>
      </c>
      <c r="BD20" s="1"/>
      <c r="BF20" s="1"/>
      <c r="BG20" s="1"/>
      <c r="BJ20" s="1"/>
      <c r="BK20" s="1"/>
      <c r="BL20" s="1"/>
      <c r="BO20" s="1"/>
      <c r="BP20" s="1"/>
      <c r="BQ20">
        <v>18</v>
      </c>
      <c r="BR20">
        <v>54233</v>
      </c>
      <c r="BS20">
        <v>54233</v>
      </c>
    </row>
    <row r="21" spans="1:71" x14ac:dyDescent="0.35">
      <c r="A21" s="1" t="s">
        <v>67</v>
      </c>
      <c r="B21" s="1" t="s">
        <v>68</v>
      </c>
      <c r="C21" s="1" t="s">
        <v>69</v>
      </c>
      <c r="D21">
        <v>1</v>
      </c>
      <c r="E21">
        <v>1</v>
      </c>
      <c r="F21" s="2">
        <v>43420.828541666669</v>
      </c>
      <c r="G21" s="3">
        <v>43070</v>
      </c>
      <c r="H21" s="3">
        <v>43100</v>
      </c>
      <c r="I21" s="1" t="s">
        <v>70</v>
      </c>
      <c r="J21">
        <v>1234</v>
      </c>
      <c r="K21">
        <v>1231234455</v>
      </c>
      <c r="L21" s="1" t="s">
        <v>151</v>
      </c>
      <c r="N21" s="1" t="s">
        <v>71</v>
      </c>
      <c r="O21" s="1" t="s">
        <v>84</v>
      </c>
      <c r="P21" s="1" t="s">
        <v>84</v>
      </c>
      <c r="Q21" s="1" t="s">
        <v>84</v>
      </c>
      <c r="R21" s="1"/>
      <c r="S21" t="s">
        <v>84</v>
      </c>
      <c r="U21" s="1" t="s">
        <v>84</v>
      </c>
      <c r="V21" s="1" t="s">
        <v>84</v>
      </c>
      <c r="W21" s="1" t="s">
        <v>84</v>
      </c>
      <c r="X21" s="1" t="s">
        <v>72</v>
      </c>
      <c r="Y21" s="1" t="s">
        <v>199</v>
      </c>
      <c r="Z21" s="1" t="s">
        <v>202</v>
      </c>
      <c r="AA21" s="1" t="s">
        <v>74</v>
      </c>
      <c r="AB21">
        <v>4</v>
      </c>
      <c r="AC21" s="1" t="s">
        <v>77</v>
      </c>
      <c r="AD21">
        <v>403</v>
      </c>
      <c r="AE21" s="1" t="s">
        <v>82</v>
      </c>
      <c r="AF21" t="s">
        <v>206</v>
      </c>
      <c r="AG21" s="1" t="s">
        <v>208</v>
      </c>
      <c r="AH21">
        <v>0</v>
      </c>
      <c r="AI21">
        <v>0</v>
      </c>
      <c r="AJ21">
        <v>1200</v>
      </c>
      <c r="AK21">
        <v>0</v>
      </c>
      <c r="AL21">
        <v>12000</v>
      </c>
      <c r="AM21">
        <v>0</v>
      </c>
      <c r="AN21">
        <v>12000</v>
      </c>
      <c r="AO21">
        <v>0</v>
      </c>
      <c r="AP21" s="1" t="s">
        <v>72</v>
      </c>
      <c r="AQ21">
        <v>1</v>
      </c>
      <c r="AR21" s="1" t="s">
        <v>294</v>
      </c>
      <c r="AS21" t="s">
        <v>209</v>
      </c>
      <c r="AT21" t="s">
        <v>295</v>
      </c>
      <c r="AU21" s="1" t="s">
        <v>87</v>
      </c>
      <c r="AV21" s="3">
        <v>43100</v>
      </c>
      <c r="AW21" s="3">
        <v>43100</v>
      </c>
      <c r="AX21" s="3">
        <v>43100</v>
      </c>
      <c r="AY21" s="1" t="s">
        <v>85</v>
      </c>
      <c r="AZ21" s="1" t="s">
        <v>209</v>
      </c>
      <c r="BA21">
        <v>38130</v>
      </c>
      <c r="BB21">
        <v>8</v>
      </c>
      <c r="BC21">
        <v>54233</v>
      </c>
      <c r="BD21" s="1"/>
      <c r="BF21" s="1"/>
      <c r="BG21" s="1"/>
      <c r="BJ21" s="1"/>
      <c r="BK21" s="1"/>
      <c r="BL21" s="1"/>
      <c r="BO21" s="1"/>
      <c r="BP21" s="1"/>
      <c r="BQ21">
        <v>18</v>
      </c>
      <c r="BR21">
        <v>54233</v>
      </c>
      <c r="BS21">
        <v>54233</v>
      </c>
    </row>
    <row r="22" spans="1:71" x14ac:dyDescent="0.35">
      <c r="A22" s="1" t="s">
        <v>67</v>
      </c>
      <c r="B22" s="1" t="s">
        <v>68</v>
      </c>
      <c r="C22" s="1" t="s">
        <v>69</v>
      </c>
      <c r="D22">
        <v>1</v>
      </c>
      <c r="E22">
        <v>1</v>
      </c>
      <c r="F22" s="2">
        <v>43420.828541666669</v>
      </c>
      <c r="G22" s="3">
        <v>43070</v>
      </c>
      <c r="H22" s="3">
        <v>43100</v>
      </c>
      <c r="I22" s="1" t="s">
        <v>70</v>
      </c>
      <c r="J22">
        <v>1234</v>
      </c>
      <c r="K22">
        <v>1231234455</v>
      </c>
      <c r="L22" s="1" t="s">
        <v>151</v>
      </c>
      <c r="N22" s="1" t="s">
        <v>71</v>
      </c>
      <c r="O22" s="1" t="s">
        <v>84</v>
      </c>
      <c r="P22" s="1" t="s">
        <v>84</v>
      </c>
      <c r="Q22" s="1" t="s">
        <v>84</v>
      </c>
      <c r="R22" s="1"/>
      <c r="S22" t="s">
        <v>84</v>
      </c>
      <c r="U22" s="1" t="s">
        <v>84</v>
      </c>
      <c r="V22" s="1" t="s">
        <v>84</v>
      </c>
      <c r="W22" s="1" t="s">
        <v>84</v>
      </c>
      <c r="X22" s="1" t="s">
        <v>72</v>
      </c>
      <c r="Y22" s="1" t="s">
        <v>140</v>
      </c>
      <c r="Z22" s="1" t="s">
        <v>172</v>
      </c>
      <c r="AA22" s="1" t="s">
        <v>74</v>
      </c>
      <c r="AB22">
        <v>4</v>
      </c>
      <c r="AC22" s="1" t="s">
        <v>77</v>
      </c>
      <c r="AD22">
        <v>405</v>
      </c>
      <c r="AE22" s="1" t="s">
        <v>142</v>
      </c>
      <c r="AF22">
        <v>1</v>
      </c>
      <c r="AG22" s="1" t="s">
        <v>134</v>
      </c>
      <c r="AH22">
        <v>0</v>
      </c>
      <c r="AI22">
        <v>0</v>
      </c>
      <c r="AJ22">
        <v>10900</v>
      </c>
      <c r="AK22">
        <v>0</v>
      </c>
      <c r="AL22">
        <v>119060</v>
      </c>
      <c r="AM22">
        <v>0</v>
      </c>
      <c r="AN22">
        <v>119060</v>
      </c>
      <c r="AO22">
        <v>0</v>
      </c>
      <c r="AP22" s="1" t="s">
        <v>72</v>
      </c>
      <c r="AQ22">
        <v>1</v>
      </c>
      <c r="AR22" s="1" t="s">
        <v>294</v>
      </c>
      <c r="AS22" t="s">
        <v>209</v>
      </c>
      <c r="AT22" t="s">
        <v>295</v>
      </c>
      <c r="AU22" s="1" t="s">
        <v>87</v>
      </c>
      <c r="AV22" s="3">
        <v>43100</v>
      </c>
      <c r="AW22" s="3">
        <v>43100</v>
      </c>
      <c r="AX22" s="3">
        <v>43100</v>
      </c>
      <c r="AY22" s="1" t="s">
        <v>85</v>
      </c>
      <c r="AZ22" s="1" t="s">
        <v>209</v>
      </c>
      <c r="BA22">
        <v>38130</v>
      </c>
      <c r="BB22">
        <v>8</v>
      </c>
      <c r="BC22">
        <v>54233</v>
      </c>
      <c r="BD22" s="1"/>
      <c r="BF22" s="1"/>
      <c r="BG22" s="1"/>
      <c r="BJ22" s="1"/>
      <c r="BK22" s="1"/>
      <c r="BL22" s="1"/>
      <c r="BO22" s="1"/>
      <c r="BP22" s="1"/>
      <c r="BQ22">
        <v>18</v>
      </c>
      <c r="BR22">
        <v>54233</v>
      </c>
      <c r="BS22">
        <v>54233</v>
      </c>
    </row>
    <row r="23" spans="1:71" x14ac:dyDescent="0.35">
      <c r="A23" s="1" t="s">
        <v>67</v>
      </c>
      <c r="B23" s="1" t="s">
        <v>68</v>
      </c>
      <c r="C23" s="1" t="s">
        <v>69</v>
      </c>
      <c r="D23">
        <v>1</v>
      </c>
      <c r="E23">
        <v>1</v>
      </c>
      <c r="F23" s="2">
        <v>43420.828541666669</v>
      </c>
      <c r="G23" s="3">
        <v>43070</v>
      </c>
      <c r="H23" s="3">
        <v>43100</v>
      </c>
      <c r="I23" s="1" t="s">
        <v>70</v>
      </c>
      <c r="J23">
        <v>1234</v>
      </c>
      <c r="K23">
        <v>1231234455</v>
      </c>
      <c r="L23" s="1" t="s">
        <v>151</v>
      </c>
      <c r="N23" s="1" t="s">
        <v>71</v>
      </c>
      <c r="O23" s="1" t="s">
        <v>84</v>
      </c>
      <c r="P23" s="1" t="s">
        <v>84</v>
      </c>
      <c r="Q23" s="1" t="s">
        <v>84</v>
      </c>
      <c r="R23" s="1"/>
      <c r="S23" t="s">
        <v>84</v>
      </c>
      <c r="U23" s="1" t="s">
        <v>84</v>
      </c>
      <c r="V23" s="1" t="s">
        <v>84</v>
      </c>
      <c r="W23" s="1" t="s">
        <v>84</v>
      </c>
      <c r="X23" s="1" t="s">
        <v>72</v>
      </c>
      <c r="Y23" s="1" t="s">
        <v>161</v>
      </c>
      <c r="Z23" s="1" t="s">
        <v>173</v>
      </c>
      <c r="AA23" s="1" t="s">
        <v>74</v>
      </c>
      <c r="AB23">
        <v>4</v>
      </c>
      <c r="AC23" s="1" t="s">
        <v>77</v>
      </c>
      <c r="AD23">
        <v>405</v>
      </c>
      <c r="AE23" s="1" t="s">
        <v>142</v>
      </c>
      <c r="AF23">
        <v>2</v>
      </c>
      <c r="AG23" s="1" t="s">
        <v>188</v>
      </c>
      <c r="AH23">
        <v>0</v>
      </c>
      <c r="AI23">
        <v>0</v>
      </c>
      <c r="AJ23">
        <v>998</v>
      </c>
      <c r="AK23">
        <v>0</v>
      </c>
      <c r="AL23">
        <v>12232</v>
      </c>
      <c r="AM23">
        <v>0</v>
      </c>
      <c r="AN23">
        <v>12232</v>
      </c>
      <c r="AO23">
        <v>0</v>
      </c>
      <c r="AP23" s="1" t="s">
        <v>72</v>
      </c>
      <c r="AQ23">
        <v>1</v>
      </c>
      <c r="AR23" s="1" t="s">
        <v>294</v>
      </c>
      <c r="AS23" t="s">
        <v>209</v>
      </c>
      <c r="AT23" t="s">
        <v>295</v>
      </c>
      <c r="AU23" s="1" t="s">
        <v>87</v>
      </c>
      <c r="AV23" s="3">
        <v>43100</v>
      </c>
      <c r="AW23" s="3">
        <v>43100</v>
      </c>
      <c r="AX23" s="3">
        <v>43100</v>
      </c>
      <c r="AY23" s="1" t="s">
        <v>85</v>
      </c>
      <c r="AZ23" s="1" t="s">
        <v>209</v>
      </c>
      <c r="BA23">
        <v>38130</v>
      </c>
      <c r="BB23">
        <v>8</v>
      </c>
      <c r="BC23">
        <v>54233</v>
      </c>
      <c r="BD23" s="1"/>
      <c r="BF23" s="1"/>
      <c r="BG23" s="1"/>
      <c r="BJ23" s="1"/>
      <c r="BK23" s="1"/>
      <c r="BL23" s="1"/>
      <c r="BO23" s="1"/>
      <c r="BP23" s="1"/>
      <c r="BQ23">
        <v>18</v>
      </c>
      <c r="BR23">
        <v>54233</v>
      </c>
      <c r="BS23">
        <v>54233</v>
      </c>
    </row>
    <row r="24" spans="1:71" x14ac:dyDescent="0.35">
      <c r="A24" s="1" t="s">
        <v>67</v>
      </c>
      <c r="B24" s="1" t="s">
        <v>68</v>
      </c>
      <c r="C24" s="1" t="s">
        <v>69</v>
      </c>
      <c r="D24">
        <v>1</v>
      </c>
      <c r="E24">
        <v>1</v>
      </c>
      <c r="F24" s="2">
        <v>43420.828541666669</v>
      </c>
      <c r="G24" s="3">
        <v>43070</v>
      </c>
      <c r="H24" s="3">
        <v>43100</v>
      </c>
      <c r="I24" s="1" t="s">
        <v>70</v>
      </c>
      <c r="J24">
        <v>1234</v>
      </c>
      <c r="K24">
        <v>1231234455</v>
      </c>
      <c r="L24" s="1" t="s">
        <v>151</v>
      </c>
      <c r="N24" s="1" t="s">
        <v>71</v>
      </c>
      <c r="O24" s="1" t="s">
        <v>84</v>
      </c>
      <c r="P24" s="1" t="s">
        <v>84</v>
      </c>
      <c r="Q24" s="1" t="s">
        <v>84</v>
      </c>
      <c r="R24" s="1"/>
      <c r="S24" t="s">
        <v>84</v>
      </c>
      <c r="U24" s="1" t="s">
        <v>84</v>
      </c>
      <c r="V24" s="1" t="s">
        <v>84</v>
      </c>
      <c r="W24" s="1" t="s">
        <v>84</v>
      </c>
      <c r="X24" s="1" t="s">
        <v>72</v>
      </c>
      <c r="Y24" s="1" t="s">
        <v>162</v>
      </c>
      <c r="Z24" s="1" t="s">
        <v>174</v>
      </c>
      <c r="AA24" s="1" t="s">
        <v>74</v>
      </c>
      <c r="AB24">
        <v>4</v>
      </c>
      <c r="AC24" s="1" t="s">
        <v>77</v>
      </c>
      <c r="AD24">
        <v>406</v>
      </c>
      <c r="AE24" s="1" t="s">
        <v>143</v>
      </c>
      <c r="AF24" t="s">
        <v>129</v>
      </c>
      <c r="AG24" s="1" t="s">
        <v>189</v>
      </c>
      <c r="AH24">
        <v>0</v>
      </c>
      <c r="AI24">
        <v>0</v>
      </c>
      <c r="AJ24">
        <v>1170</v>
      </c>
      <c r="AK24">
        <v>0</v>
      </c>
      <c r="AL24">
        <v>12700</v>
      </c>
      <c r="AM24">
        <v>0</v>
      </c>
      <c r="AN24">
        <v>12700</v>
      </c>
      <c r="AO24">
        <v>0</v>
      </c>
      <c r="AP24" s="1" t="s">
        <v>72</v>
      </c>
      <c r="AQ24">
        <v>1</v>
      </c>
      <c r="AR24" s="1" t="s">
        <v>294</v>
      </c>
      <c r="AS24" t="s">
        <v>209</v>
      </c>
      <c r="AT24" t="s">
        <v>295</v>
      </c>
      <c r="AU24" s="1" t="s">
        <v>87</v>
      </c>
      <c r="AV24" s="3">
        <v>43100</v>
      </c>
      <c r="AW24" s="3">
        <v>43100</v>
      </c>
      <c r="AX24" s="3">
        <v>43100</v>
      </c>
      <c r="AY24" s="1" t="s">
        <v>85</v>
      </c>
      <c r="AZ24" s="1" t="s">
        <v>209</v>
      </c>
      <c r="BA24">
        <v>38130</v>
      </c>
      <c r="BB24">
        <v>8</v>
      </c>
      <c r="BC24">
        <v>54233</v>
      </c>
      <c r="BD24" s="1"/>
      <c r="BF24" s="1"/>
      <c r="BG24" s="1"/>
      <c r="BJ24" s="1"/>
      <c r="BK24" s="1"/>
      <c r="BL24" s="1"/>
      <c r="BO24" s="1"/>
      <c r="BP24" s="1"/>
      <c r="BQ24">
        <v>18</v>
      </c>
      <c r="BR24">
        <v>54233</v>
      </c>
      <c r="BS24">
        <v>54233</v>
      </c>
    </row>
    <row r="25" spans="1:71" x14ac:dyDescent="0.35">
      <c r="A25" s="1" t="s">
        <v>67</v>
      </c>
      <c r="B25" s="1" t="s">
        <v>68</v>
      </c>
      <c r="C25" s="1" t="s">
        <v>69</v>
      </c>
      <c r="D25">
        <v>1</v>
      </c>
      <c r="E25">
        <v>1</v>
      </c>
      <c r="F25" s="2">
        <v>43420.828541666669</v>
      </c>
      <c r="G25" s="3">
        <v>43070</v>
      </c>
      <c r="H25" s="3">
        <v>43100</v>
      </c>
      <c r="I25" s="1" t="s">
        <v>70</v>
      </c>
      <c r="J25">
        <v>1234</v>
      </c>
      <c r="K25">
        <v>1231234455</v>
      </c>
      <c r="L25" s="1" t="s">
        <v>151</v>
      </c>
      <c r="N25" s="1" t="s">
        <v>71</v>
      </c>
      <c r="O25" s="1" t="s">
        <v>84</v>
      </c>
      <c r="P25" s="1" t="s">
        <v>84</v>
      </c>
      <c r="Q25" s="1" t="s">
        <v>84</v>
      </c>
      <c r="R25" s="1"/>
      <c r="S25" t="s">
        <v>84</v>
      </c>
      <c r="U25" s="1" t="s">
        <v>84</v>
      </c>
      <c r="V25" s="1" t="s">
        <v>84</v>
      </c>
      <c r="W25" s="1" t="s">
        <v>84</v>
      </c>
      <c r="X25" s="1" t="s">
        <v>72</v>
      </c>
      <c r="Y25" s="1" t="s">
        <v>163</v>
      </c>
      <c r="Z25" s="1" t="s">
        <v>175</v>
      </c>
      <c r="AA25" s="1" t="s">
        <v>74</v>
      </c>
      <c r="AB25">
        <v>4</v>
      </c>
      <c r="AC25" s="1" t="s">
        <v>77</v>
      </c>
      <c r="AD25">
        <v>406</v>
      </c>
      <c r="AE25" s="1" t="s">
        <v>143</v>
      </c>
      <c r="AF25" t="s">
        <v>124</v>
      </c>
      <c r="AG25" s="1" t="s">
        <v>189</v>
      </c>
      <c r="AH25">
        <v>0</v>
      </c>
      <c r="AI25">
        <v>0</v>
      </c>
      <c r="AJ25">
        <v>116</v>
      </c>
      <c r="AK25">
        <v>0</v>
      </c>
      <c r="AL25">
        <v>1284</v>
      </c>
      <c r="AM25">
        <v>0</v>
      </c>
      <c r="AN25">
        <v>1284</v>
      </c>
      <c r="AO25">
        <v>0</v>
      </c>
      <c r="AP25" s="1" t="s">
        <v>72</v>
      </c>
      <c r="AQ25">
        <v>1</v>
      </c>
      <c r="AR25" s="1" t="s">
        <v>294</v>
      </c>
      <c r="AS25" t="s">
        <v>209</v>
      </c>
      <c r="AT25" t="s">
        <v>295</v>
      </c>
      <c r="AU25" s="1" t="s">
        <v>87</v>
      </c>
      <c r="AV25" s="3">
        <v>43100</v>
      </c>
      <c r="AW25" s="3">
        <v>43100</v>
      </c>
      <c r="AX25" s="3">
        <v>43100</v>
      </c>
      <c r="AY25" s="1" t="s">
        <v>85</v>
      </c>
      <c r="AZ25" s="1" t="s">
        <v>209</v>
      </c>
      <c r="BA25">
        <v>38130</v>
      </c>
      <c r="BB25">
        <v>8</v>
      </c>
      <c r="BC25">
        <v>54233</v>
      </c>
      <c r="BD25" s="1"/>
      <c r="BF25" s="1"/>
      <c r="BG25" s="1"/>
      <c r="BJ25" s="1"/>
      <c r="BK25" s="1"/>
      <c r="BL25" s="1"/>
      <c r="BO25" s="1"/>
      <c r="BP25" s="1"/>
      <c r="BQ25">
        <v>18</v>
      </c>
      <c r="BR25">
        <v>54233</v>
      </c>
      <c r="BS25">
        <v>54233</v>
      </c>
    </row>
    <row r="26" spans="1:71" x14ac:dyDescent="0.35">
      <c r="A26" s="1" t="s">
        <v>67</v>
      </c>
      <c r="B26" s="1" t="s">
        <v>68</v>
      </c>
      <c r="C26" s="1" t="s">
        <v>69</v>
      </c>
      <c r="D26">
        <v>1</v>
      </c>
      <c r="E26">
        <v>1</v>
      </c>
      <c r="F26" s="2">
        <v>43420.828541666669</v>
      </c>
      <c r="G26" s="3">
        <v>43070</v>
      </c>
      <c r="H26" s="3">
        <v>43100</v>
      </c>
      <c r="I26" s="1" t="s">
        <v>70</v>
      </c>
      <c r="J26">
        <v>1234</v>
      </c>
      <c r="K26">
        <v>1231234455</v>
      </c>
      <c r="L26" s="1" t="s">
        <v>151</v>
      </c>
      <c r="N26" s="1" t="s">
        <v>71</v>
      </c>
      <c r="O26" s="1" t="s">
        <v>84</v>
      </c>
      <c r="P26" s="1" t="s">
        <v>84</v>
      </c>
      <c r="Q26" s="1" t="s">
        <v>84</v>
      </c>
      <c r="R26" s="1"/>
      <c r="S26" t="s">
        <v>84</v>
      </c>
      <c r="U26" s="1" t="s">
        <v>84</v>
      </c>
      <c r="V26" s="1" t="s">
        <v>84</v>
      </c>
      <c r="W26" s="1" t="s">
        <v>84</v>
      </c>
      <c r="X26" s="1" t="s">
        <v>72</v>
      </c>
      <c r="Y26" s="1" t="s">
        <v>132</v>
      </c>
      <c r="Z26" s="1" t="s">
        <v>203</v>
      </c>
      <c r="AA26" s="1" t="s">
        <v>74</v>
      </c>
      <c r="AB26">
        <v>7</v>
      </c>
      <c r="AC26" s="1" t="s">
        <v>78</v>
      </c>
      <c r="AD26">
        <v>702</v>
      </c>
      <c r="AE26" s="1" t="s">
        <v>122</v>
      </c>
      <c r="AF26">
        <v>2</v>
      </c>
      <c r="AG26" s="1" t="s">
        <v>121</v>
      </c>
      <c r="AH26">
        <v>0</v>
      </c>
      <c r="AI26">
        <v>0</v>
      </c>
      <c r="AJ26">
        <v>0</v>
      </c>
      <c r="AK26">
        <v>31000</v>
      </c>
      <c r="AL26">
        <v>0</v>
      </c>
      <c r="AM26">
        <v>241300</v>
      </c>
      <c r="AN26">
        <v>0</v>
      </c>
      <c r="AO26">
        <v>241300</v>
      </c>
      <c r="AP26" s="1" t="s">
        <v>72</v>
      </c>
      <c r="AQ26">
        <v>1</v>
      </c>
      <c r="AR26" s="1" t="s">
        <v>294</v>
      </c>
      <c r="AS26" t="s">
        <v>209</v>
      </c>
      <c r="AT26" t="s">
        <v>295</v>
      </c>
      <c r="AU26" s="1" t="s">
        <v>87</v>
      </c>
      <c r="AV26" s="3">
        <v>43100</v>
      </c>
      <c r="AW26" s="3">
        <v>43100</v>
      </c>
      <c r="AX26" s="3">
        <v>43100</v>
      </c>
      <c r="AY26" s="1" t="s">
        <v>85</v>
      </c>
      <c r="AZ26" s="1" t="s">
        <v>209</v>
      </c>
      <c r="BA26">
        <v>38130</v>
      </c>
      <c r="BB26">
        <v>8</v>
      </c>
      <c r="BC26">
        <v>54233</v>
      </c>
      <c r="BD26" s="1"/>
      <c r="BF26" s="1"/>
      <c r="BG26" s="1"/>
      <c r="BJ26" s="1"/>
      <c r="BK26" s="1"/>
      <c r="BL26" s="1"/>
      <c r="BO26" s="1"/>
      <c r="BP26" s="1"/>
      <c r="BQ26">
        <v>18</v>
      </c>
      <c r="BR26">
        <v>54233</v>
      </c>
      <c r="BS26">
        <v>54233</v>
      </c>
    </row>
    <row r="27" spans="1:71" x14ac:dyDescent="0.35">
      <c r="A27" s="1" t="s">
        <v>67</v>
      </c>
      <c r="B27" s="1" t="s">
        <v>68</v>
      </c>
      <c r="C27" s="1" t="s">
        <v>69</v>
      </c>
      <c r="D27">
        <v>1</v>
      </c>
      <c r="E27">
        <v>1</v>
      </c>
      <c r="F27" s="2">
        <v>43420.828541666669</v>
      </c>
      <c r="G27" s="3">
        <v>43070</v>
      </c>
      <c r="H27" s="3">
        <v>43100</v>
      </c>
      <c r="I27" s="1" t="s">
        <v>70</v>
      </c>
      <c r="J27">
        <v>1234</v>
      </c>
      <c r="K27">
        <v>1231234455</v>
      </c>
      <c r="L27" s="1" t="s">
        <v>151</v>
      </c>
      <c r="N27" s="1" t="s">
        <v>71</v>
      </c>
      <c r="O27" s="1" t="s">
        <v>84</v>
      </c>
      <c r="P27" s="1" t="s">
        <v>84</v>
      </c>
      <c r="Q27" s="1" t="s">
        <v>84</v>
      </c>
      <c r="R27" s="1"/>
      <c r="S27" t="s">
        <v>84</v>
      </c>
      <c r="U27" s="1" t="s">
        <v>84</v>
      </c>
      <c r="V27" s="1" t="s">
        <v>84</v>
      </c>
      <c r="W27" s="1" t="s">
        <v>84</v>
      </c>
      <c r="X27" s="1" t="s">
        <v>72</v>
      </c>
      <c r="Y27" s="1" t="s">
        <v>112</v>
      </c>
      <c r="Z27" s="1" t="s">
        <v>115</v>
      </c>
      <c r="AA27" s="1" t="s">
        <v>74</v>
      </c>
      <c r="AB27">
        <v>7</v>
      </c>
      <c r="AC27" s="1" t="s">
        <v>78</v>
      </c>
      <c r="AD27">
        <v>731</v>
      </c>
      <c r="AE27" s="1" t="s">
        <v>117</v>
      </c>
      <c r="AF27">
        <v>2</v>
      </c>
      <c r="AG27" s="1" t="s">
        <v>121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57870</v>
      </c>
      <c r="AN27">
        <v>0</v>
      </c>
      <c r="AO27">
        <v>57870</v>
      </c>
      <c r="AP27" s="1" t="s">
        <v>72</v>
      </c>
      <c r="AQ27">
        <v>1</v>
      </c>
      <c r="AR27" s="1" t="s">
        <v>294</v>
      </c>
      <c r="AS27" t="s">
        <v>209</v>
      </c>
      <c r="AT27" t="s">
        <v>295</v>
      </c>
      <c r="AU27" s="1" t="s">
        <v>87</v>
      </c>
      <c r="AV27" s="3">
        <v>43100</v>
      </c>
      <c r="AW27" s="3">
        <v>43100</v>
      </c>
      <c r="AX27" s="3">
        <v>43100</v>
      </c>
      <c r="AY27" s="1" t="s">
        <v>85</v>
      </c>
      <c r="AZ27" s="1" t="s">
        <v>209</v>
      </c>
      <c r="BA27">
        <v>38130</v>
      </c>
      <c r="BB27">
        <v>8</v>
      </c>
      <c r="BC27">
        <v>54233</v>
      </c>
      <c r="BD27" s="1"/>
      <c r="BF27" s="1"/>
      <c r="BG27" s="1"/>
      <c r="BJ27" s="1"/>
      <c r="BK27" s="1"/>
      <c r="BL27" s="1"/>
      <c r="BO27" s="1"/>
      <c r="BP27" s="1"/>
      <c r="BQ27">
        <v>18</v>
      </c>
      <c r="BR27">
        <v>54233</v>
      </c>
      <c r="BS27">
        <v>54233</v>
      </c>
    </row>
    <row r="28" spans="1:71" x14ac:dyDescent="0.35">
      <c r="A28" s="1" t="s">
        <v>67</v>
      </c>
      <c r="B28" s="1" t="s">
        <v>68</v>
      </c>
      <c r="C28" s="1" t="s">
        <v>69</v>
      </c>
      <c r="D28">
        <v>1</v>
      </c>
      <c r="E28">
        <v>1</v>
      </c>
      <c r="F28" s="2">
        <v>43420.828541666669</v>
      </c>
      <c r="G28" s="3">
        <v>43070</v>
      </c>
      <c r="H28" s="3">
        <v>43100</v>
      </c>
      <c r="I28" s="1" t="s">
        <v>70</v>
      </c>
      <c r="J28">
        <v>1234</v>
      </c>
      <c r="K28">
        <v>1231234455</v>
      </c>
      <c r="L28" s="1" t="s">
        <v>151</v>
      </c>
      <c r="N28" s="1" t="s">
        <v>71</v>
      </c>
      <c r="O28" s="1" t="s">
        <v>84</v>
      </c>
      <c r="P28" s="1" t="s">
        <v>84</v>
      </c>
      <c r="Q28" s="1" t="s">
        <v>84</v>
      </c>
      <c r="R28" s="1"/>
      <c r="S28" t="s">
        <v>84</v>
      </c>
      <c r="U28" s="1" t="s">
        <v>84</v>
      </c>
      <c r="V28" s="1" t="s">
        <v>84</v>
      </c>
      <c r="W28" s="1" t="s">
        <v>84</v>
      </c>
      <c r="X28" s="1"/>
      <c r="Y28" s="1"/>
      <c r="Z28" s="1"/>
      <c r="AA28" s="1"/>
      <c r="AC28" s="1"/>
      <c r="AE28" s="1"/>
      <c r="AG28" s="1"/>
      <c r="AP28" s="1" t="s">
        <v>72</v>
      </c>
      <c r="AQ28">
        <v>1</v>
      </c>
      <c r="AR28" s="1" t="s">
        <v>294</v>
      </c>
      <c r="AS28" t="s">
        <v>209</v>
      </c>
      <c r="AT28" t="s">
        <v>295</v>
      </c>
      <c r="AU28" s="1" t="s">
        <v>87</v>
      </c>
      <c r="AV28" s="3">
        <v>43100</v>
      </c>
      <c r="AW28" s="3">
        <v>43100</v>
      </c>
      <c r="AX28" s="3">
        <v>43100</v>
      </c>
      <c r="AY28" s="1" t="s">
        <v>85</v>
      </c>
      <c r="AZ28" s="1" t="s">
        <v>209</v>
      </c>
      <c r="BA28">
        <v>38130</v>
      </c>
      <c r="BB28">
        <v>8</v>
      </c>
      <c r="BC28">
        <v>54233</v>
      </c>
      <c r="BD28" s="1" t="s">
        <v>72</v>
      </c>
      <c r="BE28">
        <v>1</v>
      </c>
      <c r="BF28" s="1" t="s">
        <v>294</v>
      </c>
      <c r="BG28" s="1" t="s">
        <v>197</v>
      </c>
      <c r="BH28">
        <v>38130</v>
      </c>
      <c r="BJ28" s="1"/>
      <c r="BK28" s="1" t="s">
        <v>209</v>
      </c>
      <c r="BL28" s="1" t="s">
        <v>86</v>
      </c>
      <c r="BM28">
        <v>0</v>
      </c>
      <c r="BO28" s="1"/>
      <c r="BP28" s="1"/>
      <c r="BQ28">
        <v>18</v>
      </c>
      <c r="BR28">
        <v>54233</v>
      </c>
      <c r="BS28">
        <v>54233</v>
      </c>
    </row>
    <row r="29" spans="1:71" x14ac:dyDescent="0.35">
      <c r="A29" s="1" t="s">
        <v>67</v>
      </c>
      <c r="B29" s="1" t="s">
        <v>68</v>
      </c>
      <c r="C29" s="1" t="s">
        <v>69</v>
      </c>
      <c r="D29">
        <v>1</v>
      </c>
      <c r="E29">
        <v>1</v>
      </c>
      <c r="F29" s="2">
        <v>43420.828541666669</v>
      </c>
      <c r="G29" s="3">
        <v>43070</v>
      </c>
      <c r="H29" s="3">
        <v>43100</v>
      </c>
      <c r="I29" s="1" t="s">
        <v>70</v>
      </c>
      <c r="J29">
        <v>1234</v>
      </c>
      <c r="K29">
        <v>1231234455</v>
      </c>
      <c r="L29" s="1" t="s">
        <v>151</v>
      </c>
      <c r="N29" s="1" t="s">
        <v>71</v>
      </c>
      <c r="O29" s="1" t="s">
        <v>84</v>
      </c>
      <c r="P29" s="1" t="s">
        <v>84</v>
      </c>
      <c r="Q29" s="1" t="s">
        <v>84</v>
      </c>
      <c r="R29" s="1"/>
      <c r="S29" t="s">
        <v>84</v>
      </c>
      <c r="U29" s="1" t="s">
        <v>84</v>
      </c>
      <c r="V29" s="1" t="s">
        <v>84</v>
      </c>
      <c r="W29" s="1" t="s">
        <v>84</v>
      </c>
      <c r="X29" s="1"/>
      <c r="Y29" s="1"/>
      <c r="Z29" s="1"/>
      <c r="AA29" s="1"/>
      <c r="AC29" s="1"/>
      <c r="AE29" s="1"/>
      <c r="AG29" s="1"/>
      <c r="AP29" s="1" t="s">
        <v>72</v>
      </c>
      <c r="AQ29">
        <v>1</v>
      </c>
      <c r="AR29" s="1" t="s">
        <v>294</v>
      </c>
      <c r="AS29" t="s">
        <v>209</v>
      </c>
      <c r="AT29" t="s">
        <v>295</v>
      </c>
      <c r="AU29" s="1" t="s">
        <v>87</v>
      </c>
      <c r="AV29" s="3">
        <v>43100</v>
      </c>
      <c r="AW29" s="3">
        <v>43100</v>
      </c>
      <c r="AX29" s="3">
        <v>43100</v>
      </c>
      <c r="AY29" s="1" t="s">
        <v>85</v>
      </c>
      <c r="AZ29" s="1" t="s">
        <v>209</v>
      </c>
      <c r="BA29">
        <v>38130</v>
      </c>
      <c r="BB29">
        <v>8</v>
      </c>
      <c r="BC29">
        <v>54233</v>
      </c>
      <c r="BD29" s="1" t="s">
        <v>72</v>
      </c>
      <c r="BE29">
        <v>2</v>
      </c>
      <c r="BF29" s="1" t="s">
        <v>294</v>
      </c>
      <c r="BG29" s="1" t="s">
        <v>86</v>
      </c>
      <c r="BH29">
        <v>0</v>
      </c>
      <c r="BJ29" s="1"/>
      <c r="BK29" s="1"/>
      <c r="BL29" s="1" t="s">
        <v>132</v>
      </c>
      <c r="BM29">
        <v>31000</v>
      </c>
      <c r="BO29" s="1"/>
      <c r="BP29" s="1" t="s">
        <v>209</v>
      </c>
      <c r="BQ29">
        <v>18</v>
      </c>
      <c r="BR29">
        <v>54233</v>
      </c>
      <c r="BS29">
        <v>54233</v>
      </c>
    </row>
    <row r="30" spans="1:71" x14ac:dyDescent="0.35">
      <c r="A30" s="1" t="s">
        <v>67</v>
      </c>
      <c r="B30" s="1" t="s">
        <v>68</v>
      </c>
      <c r="C30" s="1" t="s">
        <v>69</v>
      </c>
      <c r="D30">
        <v>1</v>
      </c>
      <c r="E30">
        <v>1</v>
      </c>
      <c r="F30" s="2">
        <v>43420.828541666669</v>
      </c>
      <c r="G30" s="3">
        <v>43070</v>
      </c>
      <c r="H30" s="3">
        <v>43100</v>
      </c>
      <c r="I30" s="1" t="s">
        <v>70</v>
      </c>
      <c r="J30">
        <v>1234</v>
      </c>
      <c r="K30">
        <v>1231234455</v>
      </c>
      <c r="L30" s="1" t="s">
        <v>151</v>
      </c>
      <c r="N30" s="1" t="s">
        <v>71</v>
      </c>
      <c r="O30" s="1" t="s">
        <v>84</v>
      </c>
      <c r="P30" s="1" t="s">
        <v>84</v>
      </c>
      <c r="Q30" s="1" t="s">
        <v>84</v>
      </c>
      <c r="R30" s="1"/>
      <c r="S30" t="s">
        <v>84</v>
      </c>
      <c r="U30" s="1" t="s">
        <v>84</v>
      </c>
      <c r="V30" s="1" t="s">
        <v>84</v>
      </c>
      <c r="W30" s="1" t="s">
        <v>84</v>
      </c>
      <c r="X30" s="1"/>
      <c r="Y30" s="1"/>
      <c r="Z30" s="1"/>
      <c r="AA30" s="1"/>
      <c r="AC30" s="1"/>
      <c r="AE30" s="1"/>
      <c r="AG30" s="1"/>
      <c r="AP30" s="1" t="s">
        <v>72</v>
      </c>
      <c r="AQ30">
        <v>1</v>
      </c>
      <c r="AR30" s="1" t="s">
        <v>294</v>
      </c>
      <c r="AS30" t="s">
        <v>209</v>
      </c>
      <c r="AT30" t="s">
        <v>295</v>
      </c>
      <c r="AU30" s="1" t="s">
        <v>87</v>
      </c>
      <c r="AV30" s="3">
        <v>43100</v>
      </c>
      <c r="AW30" s="3">
        <v>43100</v>
      </c>
      <c r="AX30" s="3">
        <v>43100</v>
      </c>
      <c r="AY30" s="1" t="s">
        <v>85</v>
      </c>
      <c r="AZ30" s="1" t="s">
        <v>209</v>
      </c>
      <c r="BA30">
        <v>38130</v>
      </c>
      <c r="BB30">
        <v>8</v>
      </c>
      <c r="BC30">
        <v>54233</v>
      </c>
      <c r="BD30" s="1" t="s">
        <v>72</v>
      </c>
      <c r="BE30">
        <v>3</v>
      </c>
      <c r="BF30" s="1" t="s">
        <v>294</v>
      </c>
      <c r="BG30" s="1" t="s">
        <v>86</v>
      </c>
      <c r="BH30">
        <v>0</v>
      </c>
      <c r="BJ30" s="1"/>
      <c r="BK30" s="1"/>
      <c r="BL30" s="1" t="s">
        <v>110</v>
      </c>
      <c r="BM30">
        <v>7130</v>
      </c>
      <c r="BO30" s="1"/>
      <c r="BP30" s="1" t="s">
        <v>209</v>
      </c>
      <c r="BQ30">
        <v>18</v>
      </c>
      <c r="BR30">
        <v>54233</v>
      </c>
      <c r="BS30">
        <v>54233</v>
      </c>
    </row>
    <row r="31" spans="1:71" x14ac:dyDescent="0.35">
      <c r="A31" s="1" t="s">
        <v>67</v>
      </c>
      <c r="B31" s="1" t="s">
        <v>68</v>
      </c>
      <c r="C31" s="1" t="s">
        <v>69</v>
      </c>
      <c r="D31">
        <v>1</v>
      </c>
      <c r="E31">
        <v>1</v>
      </c>
      <c r="F31" s="2">
        <v>43420.828541666669</v>
      </c>
      <c r="G31" s="3">
        <v>43070</v>
      </c>
      <c r="H31" s="3">
        <v>43100</v>
      </c>
      <c r="I31" s="1" t="s">
        <v>70</v>
      </c>
      <c r="J31">
        <v>1234</v>
      </c>
      <c r="K31">
        <v>1231234455</v>
      </c>
      <c r="L31" s="1" t="s">
        <v>151</v>
      </c>
      <c r="N31" s="1" t="s">
        <v>71</v>
      </c>
      <c r="O31" s="1" t="s">
        <v>84</v>
      </c>
      <c r="P31" s="1" t="s">
        <v>84</v>
      </c>
      <c r="Q31" s="1" t="s">
        <v>84</v>
      </c>
      <c r="R31" s="1"/>
      <c r="S31" t="s">
        <v>84</v>
      </c>
      <c r="U31" s="1" t="s">
        <v>84</v>
      </c>
      <c r="V31" s="1" t="s">
        <v>84</v>
      </c>
      <c r="W31" s="1" t="s">
        <v>84</v>
      </c>
      <c r="X31" s="1"/>
      <c r="Y31" s="1"/>
      <c r="Z31" s="1"/>
      <c r="AA31" s="1"/>
      <c r="AC31" s="1"/>
      <c r="AE31" s="1"/>
      <c r="AG31" s="1"/>
      <c r="AP31" s="1" t="s">
        <v>72</v>
      </c>
      <c r="AQ31">
        <v>1</v>
      </c>
      <c r="AR31" s="1" t="s">
        <v>294</v>
      </c>
      <c r="AS31" t="s">
        <v>209</v>
      </c>
      <c r="AT31" t="s">
        <v>295</v>
      </c>
      <c r="AU31" s="1" t="s">
        <v>87</v>
      </c>
      <c r="AV31" s="3">
        <v>43100</v>
      </c>
      <c r="AW31" s="3">
        <v>43100</v>
      </c>
      <c r="AX31" s="3">
        <v>43100</v>
      </c>
      <c r="AY31" s="1" t="s">
        <v>85</v>
      </c>
      <c r="AZ31" s="1" t="s">
        <v>209</v>
      </c>
      <c r="BA31">
        <v>38130</v>
      </c>
      <c r="BB31">
        <v>8</v>
      </c>
      <c r="BC31">
        <v>54233</v>
      </c>
      <c r="BD31" s="1" t="s">
        <v>72</v>
      </c>
      <c r="BE31">
        <v>4</v>
      </c>
      <c r="BF31" s="1" t="s">
        <v>296</v>
      </c>
      <c r="BG31" s="1" t="s">
        <v>140</v>
      </c>
      <c r="BH31">
        <v>10900</v>
      </c>
      <c r="BJ31" s="1"/>
      <c r="BK31" s="1" t="s">
        <v>193</v>
      </c>
      <c r="BL31" s="1" t="s">
        <v>86</v>
      </c>
      <c r="BM31">
        <v>0</v>
      </c>
      <c r="BO31" s="1"/>
      <c r="BP31" s="1"/>
      <c r="BQ31">
        <v>18</v>
      </c>
      <c r="BR31">
        <v>54233</v>
      </c>
      <c r="BS31">
        <v>54233</v>
      </c>
    </row>
    <row r="32" spans="1:71" x14ac:dyDescent="0.35">
      <c r="A32" s="1" t="s">
        <v>67</v>
      </c>
      <c r="B32" s="1" t="s">
        <v>68</v>
      </c>
      <c r="C32" s="1" t="s">
        <v>69</v>
      </c>
      <c r="D32">
        <v>1</v>
      </c>
      <c r="E32">
        <v>1</v>
      </c>
      <c r="F32" s="2">
        <v>43420.828541666669</v>
      </c>
      <c r="G32" s="3">
        <v>43070</v>
      </c>
      <c r="H32" s="3">
        <v>43100</v>
      </c>
      <c r="I32" s="1" t="s">
        <v>70</v>
      </c>
      <c r="J32">
        <v>1234</v>
      </c>
      <c r="K32">
        <v>1231234455</v>
      </c>
      <c r="L32" s="1" t="s">
        <v>151</v>
      </c>
      <c r="N32" s="1" t="s">
        <v>71</v>
      </c>
      <c r="O32" s="1" t="s">
        <v>84</v>
      </c>
      <c r="P32" s="1" t="s">
        <v>84</v>
      </c>
      <c r="Q32" s="1" t="s">
        <v>84</v>
      </c>
      <c r="R32" s="1"/>
      <c r="S32" t="s">
        <v>84</v>
      </c>
      <c r="U32" s="1" t="s">
        <v>84</v>
      </c>
      <c r="V32" s="1" t="s">
        <v>84</v>
      </c>
      <c r="W32" s="1" t="s">
        <v>84</v>
      </c>
      <c r="X32" s="1"/>
      <c r="Y32" s="1"/>
      <c r="Z32" s="1"/>
      <c r="AA32" s="1"/>
      <c r="AC32" s="1"/>
      <c r="AE32" s="1"/>
      <c r="AG32" s="1"/>
      <c r="AP32" s="1" t="s">
        <v>72</v>
      </c>
      <c r="AQ32">
        <v>1</v>
      </c>
      <c r="AR32" s="1" t="s">
        <v>294</v>
      </c>
      <c r="AS32" t="s">
        <v>209</v>
      </c>
      <c r="AT32" t="s">
        <v>295</v>
      </c>
      <c r="AU32" s="1" t="s">
        <v>87</v>
      </c>
      <c r="AV32" s="3">
        <v>43100</v>
      </c>
      <c r="AW32" s="3">
        <v>43100</v>
      </c>
      <c r="AX32" s="3">
        <v>43100</v>
      </c>
      <c r="AY32" s="1" t="s">
        <v>85</v>
      </c>
      <c r="AZ32" s="1" t="s">
        <v>209</v>
      </c>
      <c r="BA32">
        <v>38130</v>
      </c>
      <c r="BB32">
        <v>8</v>
      </c>
      <c r="BC32">
        <v>54233</v>
      </c>
      <c r="BD32" s="1" t="s">
        <v>72</v>
      </c>
      <c r="BE32">
        <v>5</v>
      </c>
      <c r="BF32" s="1" t="s">
        <v>296</v>
      </c>
      <c r="BG32" s="1" t="s">
        <v>86</v>
      </c>
      <c r="BH32">
        <v>0</v>
      </c>
      <c r="BJ32" s="1"/>
      <c r="BK32" s="1"/>
      <c r="BL32" s="1" t="s">
        <v>156</v>
      </c>
      <c r="BM32">
        <v>10900</v>
      </c>
      <c r="BO32" s="1"/>
      <c r="BP32" s="1" t="s">
        <v>193</v>
      </c>
      <c r="BQ32">
        <v>18</v>
      </c>
      <c r="BR32">
        <v>54233</v>
      </c>
      <c r="BS32">
        <v>54233</v>
      </c>
    </row>
    <row r="33" spans="1:71" x14ac:dyDescent="0.35">
      <c r="A33" s="1" t="s">
        <v>67</v>
      </c>
      <c r="B33" s="1" t="s">
        <v>68</v>
      </c>
      <c r="C33" s="1" t="s">
        <v>69</v>
      </c>
      <c r="D33">
        <v>1</v>
      </c>
      <c r="E33">
        <v>1</v>
      </c>
      <c r="F33" s="2">
        <v>43420.828541666669</v>
      </c>
      <c r="G33" s="3">
        <v>43070</v>
      </c>
      <c r="H33" s="3">
        <v>43100</v>
      </c>
      <c r="I33" s="1" t="s">
        <v>70</v>
      </c>
      <c r="J33">
        <v>1234</v>
      </c>
      <c r="K33">
        <v>1231234455</v>
      </c>
      <c r="L33" s="1" t="s">
        <v>151</v>
      </c>
      <c r="N33" s="1" t="s">
        <v>71</v>
      </c>
      <c r="O33" s="1" t="s">
        <v>84</v>
      </c>
      <c r="P33" s="1" t="s">
        <v>84</v>
      </c>
      <c r="Q33" s="1" t="s">
        <v>84</v>
      </c>
      <c r="R33" s="1"/>
      <c r="S33" t="s">
        <v>84</v>
      </c>
      <c r="U33" s="1" t="s">
        <v>84</v>
      </c>
      <c r="V33" s="1" t="s">
        <v>84</v>
      </c>
      <c r="W33" s="1" t="s">
        <v>84</v>
      </c>
      <c r="X33" s="1"/>
      <c r="Y33" s="1"/>
      <c r="Z33" s="1"/>
      <c r="AA33" s="1"/>
      <c r="AC33" s="1"/>
      <c r="AE33" s="1"/>
      <c r="AG33" s="1"/>
      <c r="AP33" s="1" t="s">
        <v>72</v>
      </c>
      <c r="AQ33">
        <v>1</v>
      </c>
      <c r="AR33" s="1" t="s">
        <v>294</v>
      </c>
      <c r="AS33" t="s">
        <v>209</v>
      </c>
      <c r="AT33" t="s">
        <v>295</v>
      </c>
      <c r="AU33" s="1" t="s">
        <v>87</v>
      </c>
      <c r="AV33" s="3">
        <v>43100</v>
      </c>
      <c r="AW33" s="3">
        <v>43100</v>
      </c>
      <c r="AX33" s="3">
        <v>43100</v>
      </c>
      <c r="AY33" s="1" t="s">
        <v>85</v>
      </c>
      <c r="AZ33" s="1" t="s">
        <v>209</v>
      </c>
      <c r="BA33">
        <v>38130</v>
      </c>
      <c r="BB33">
        <v>8</v>
      </c>
      <c r="BC33">
        <v>54233</v>
      </c>
      <c r="BD33" s="1" t="s">
        <v>72</v>
      </c>
      <c r="BE33">
        <v>6</v>
      </c>
      <c r="BF33" s="1" t="s">
        <v>297</v>
      </c>
      <c r="BG33" s="1" t="s">
        <v>161</v>
      </c>
      <c r="BH33">
        <v>998</v>
      </c>
      <c r="BJ33" s="1"/>
      <c r="BK33" s="1" t="s">
        <v>193</v>
      </c>
      <c r="BL33" s="1" t="s">
        <v>86</v>
      </c>
      <c r="BM33">
        <v>0</v>
      </c>
      <c r="BO33" s="1"/>
      <c r="BP33" s="1"/>
      <c r="BQ33">
        <v>18</v>
      </c>
      <c r="BR33">
        <v>54233</v>
      </c>
      <c r="BS33">
        <v>54233</v>
      </c>
    </row>
    <row r="34" spans="1:71" x14ac:dyDescent="0.35">
      <c r="A34" s="1" t="s">
        <v>67</v>
      </c>
      <c r="B34" s="1" t="s">
        <v>68</v>
      </c>
      <c r="C34" s="1" t="s">
        <v>69</v>
      </c>
      <c r="D34">
        <v>1</v>
      </c>
      <c r="E34">
        <v>1</v>
      </c>
      <c r="F34" s="2">
        <v>43420.828541666669</v>
      </c>
      <c r="G34" s="3">
        <v>43070</v>
      </c>
      <c r="H34" s="3">
        <v>43100</v>
      </c>
      <c r="I34" s="1" t="s">
        <v>70</v>
      </c>
      <c r="J34">
        <v>1234</v>
      </c>
      <c r="K34">
        <v>1231234455</v>
      </c>
      <c r="L34" s="1" t="s">
        <v>151</v>
      </c>
      <c r="N34" s="1" t="s">
        <v>71</v>
      </c>
      <c r="O34" s="1" t="s">
        <v>84</v>
      </c>
      <c r="P34" s="1" t="s">
        <v>84</v>
      </c>
      <c r="Q34" s="1" t="s">
        <v>84</v>
      </c>
      <c r="R34" s="1"/>
      <c r="S34" t="s">
        <v>84</v>
      </c>
      <c r="U34" s="1" t="s">
        <v>84</v>
      </c>
      <c r="V34" s="1" t="s">
        <v>84</v>
      </c>
      <c r="W34" s="1" t="s">
        <v>84</v>
      </c>
      <c r="X34" s="1"/>
      <c r="Y34" s="1"/>
      <c r="Z34" s="1"/>
      <c r="AA34" s="1"/>
      <c r="AC34" s="1"/>
      <c r="AE34" s="1"/>
      <c r="AG34" s="1"/>
      <c r="AP34" s="1" t="s">
        <v>72</v>
      </c>
      <c r="AQ34">
        <v>1</v>
      </c>
      <c r="AR34" s="1" t="s">
        <v>294</v>
      </c>
      <c r="AS34" t="s">
        <v>209</v>
      </c>
      <c r="AT34" t="s">
        <v>295</v>
      </c>
      <c r="AU34" s="1" t="s">
        <v>87</v>
      </c>
      <c r="AV34" s="3">
        <v>43100</v>
      </c>
      <c r="AW34" s="3">
        <v>43100</v>
      </c>
      <c r="AX34" s="3">
        <v>43100</v>
      </c>
      <c r="AY34" s="1" t="s">
        <v>85</v>
      </c>
      <c r="AZ34" s="1" t="s">
        <v>209</v>
      </c>
      <c r="BA34">
        <v>38130</v>
      </c>
      <c r="BB34">
        <v>8</v>
      </c>
      <c r="BC34">
        <v>54233</v>
      </c>
      <c r="BD34" s="1" t="s">
        <v>72</v>
      </c>
      <c r="BE34">
        <v>7</v>
      </c>
      <c r="BF34" s="1" t="s">
        <v>297</v>
      </c>
      <c r="BG34" s="1" t="s">
        <v>86</v>
      </c>
      <c r="BH34">
        <v>0</v>
      </c>
      <c r="BJ34" s="1"/>
      <c r="BK34" s="1"/>
      <c r="BL34" s="1" t="s">
        <v>156</v>
      </c>
      <c r="BM34">
        <v>998</v>
      </c>
      <c r="BO34" s="1"/>
      <c r="BP34" s="1" t="s">
        <v>193</v>
      </c>
      <c r="BQ34">
        <v>18</v>
      </c>
      <c r="BR34">
        <v>54233</v>
      </c>
      <c r="BS34">
        <v>54233</v>
      </c>
    </row>
    <row r="35" spans="1:71" x14ac:dyDescent="0.35">
      <c r="A35" s="1" t="s">
        <v>67</v>
      </c>
      <c r="B35" s="1" t="s">
        <v>68</v>
      </c>
      <c r="C35" s="1" t="s">
        <v>69</v>
      </c>
      <c r="D35">
        <v>1</v>
      </c>
      <c r="E35">
        <v>1</v>
      </c>
      <c r="F35" s="2">
        <v>43420.828541666669</v>
      </c>
      <c r="G35" s="3">
        <v>43070</v>
      </c>
      <c r="H35" s="3">
        <v>43100</v>
      </c>
      <c r="I35" s="1" t="s">
        <v>70</v>
      </c>
      <c r="J35">
        <v>1234</v>
      </c>
      <c r="K35">
        <v>1231234455</v>
      </c>
      <c r="L35" s="1" t="s">
        <v>151</v>
      </c>
      <c r="N35" s="1" t="s">
        <v>71</v>
      </c>
      <c r="O35" s="1" t="s">
        <v>84</v>
      </c>
      <c r="P35" s="1" t="s">
        <v>84</v>
      </c>
      <c r="Q35" s="1" t="s">
        <v>84</v>
      </c>
      <c r="R35" s="1"/>
      <c r="S35" t="s">
        <v>84</v>
      </c>
      <c r="U35" s="1" t="s">
        <v>84</v>
      </c>
      <c r="V35" s="1" t="s">
        <v>84</v>
      </c>
      <c r="W35" s="1" t="s">
        <v>84</v>
      </c>
      <c r="X35" s="1"/>
      <c r="Y35" s="1"/>
      <c r="Z35" s="1"/>
      <c r="AA35" s="1"/>
      <c r="AC35" s="1"/>
      <c r="AE35" s="1"/>
      <c r="AG35" s="1"/>
      <c r="AP35" s="1" t="s">
        <v>72</v>
      </c>
      <c r="AQ35">
        <v>1</v>
      </c>
      <c r="AR35" s="1" t="s">
        <v>294</v>
      </c>
      <c r="AS35" t="s">
        <v>209</v>
      </c>
      <c r="AT35" t="s">
        <v>295</v>
      </c>
      <c r="AU35" s="1" t="s">
        <v>87</v>
      </c>
      <c r="AV35" s="3">
        <v>43100</v>
      </c>
      <c r="AW35" s="3">
        <v>43100</v>
      </c>
      <c r="AX35" s="3">
        <v>43100</v>
      </c>
      <c r="AY35" s="1" t="s">
        <v>85</v>
      </c>
      <c r="AZ35" s="1" t="s">
        <v>209</v>
      </c>
      <c r="BA35">
        <v>38130</v>
      </c>
      <c r="BB35">
        <v>8</v>
      </c>
      <c r="BC35">
        <v>54233</v>
      </c>
      <c r="BD35" s="1" t="s">
        <v>72</v>
      </c>
      <c r="BE35">
        <v>8</v>
      </c>
      <c r="BF35" s="1" t="s">
        <v>298</v>
      </c>
      <c r="BG35" s="1" t="s">
        <v>162</v>
      </c>
      <c r="BH35">
        <v>1170</v>
      </c>
      <c r="BJ35" s="1"/>
      <c r="BK35" s="1" t="s">
        <v>193</v>
      </c>
      <c r="BL35" s="1" t="s">
        <v>86</v>
      </c>
      <c r="BM35">
        <v>0</v>
      </c>
      <c r="BO35" s="1"/>
      <c r="BP35" s="1"/>
      <c r="BQ35">
        <v>18</v>
      </c>
      <c r="BR35">
        <v>54233</v>
      </c>
      <c r="BS35">
        <v>54233</v>
      </c>
    </row>
    <row r="36" spans="1:71" x14ac:dyDescent="0.35">
      <c r="A36" s="1" t="s">
        <v>67</v>
      </c>
      <c r="B36" s="1" t="s">
        <v>68</v>
      </c>
      <c r="C36" s="1" t="s">
        <v>69</v>
      </c>
      <c r="D36">
        <v>1</v>
      </c>
      <c r="E36">
        <v>1</v>
      </c>
      <c r="F36" s="2">
        <v>43420.828541666669</v>
      </c>
      <c r="G36" s="3">
        <v>43070</v>
      </c>
      <c r="H36" s="3">
        <v>43100</v>
      </c>
      <c r="I36" s="1" t="s">
        <v>70</v>
      </c>
      <c r="J36">
        <v>1234</v>
      </c>
      <c r="K36">
        <v>1231234455</v>
      </c>
      <c r="L36" s="1" t="s">
        <v>151</v>
      </c>
      <c r="N36" s="1" t="s">
        <v>71</v>
      </c>
      <c r="O36" s="1" t="s">
        <v>84</v>
      </c>
      <c r="P36" s="1" t="s">
        <v>84</v>
      </c>
      <c r="Q36" s="1" t="s">
        <v>84</v>
      </c>
      <c r="R36" s="1"/>
      <c r="S36" t="s">
        <v>84</v>
      </c>
      <c r="U36" s="1" t="s">
        <v>84</v>
      </c>
      <c r="V36" s="1" t="s">
        <v>84</v>
      </c>
      <c r="W36" s="1" t="s">
        <v>84</v>
      </c>
      <c r="X36" s="1"/>
      <c r="Y36" s="1"/>
      <c r="Z36" s="1"/>
      <c r="AA36" s="1"/>
      <c r="AC36" s="1"/>
      <c r="AE36" s="1"/>
      <c r="AG36" s="1"/>
      <c r="AP36" s="1" t="s">
        <v>72</v>
      </c>
      <c r="AQ36">
        <v>1</v>
      </c>
      <c r="AR36" s="1" t="s">
        <v>294</v>
      </c>
      <c r="AS36" t="s">
        <v>209</v>
      </c>
      <c r="AT36" t="s">
        <v>295</v>
      </c>
      <c r="AU36" s="1" t="s">
        <v>87</v>
      </c>
      <c r="AV36" s="3">
        <v>43100</v>
      </c>
      <c r="AW36" s="3">
        <v>43100</v>
      </c>
      <c r="AX36" s="3">
        <v>43100</v>
      </c>
      <c r="AY36" s="1" t="s">
        <v>85</v>
      </c>
      <c r="AZ36" s="1" t="s">
        <v>209</v>
      </c>
      <c r="BA36">
        <v>38130</v>
      </c>
      <c r="BB36">
        <v>8</v>
      </c>
      <c r="BC36">
        <v>54233</v>
      </c>
      <c r="BD36" s="1" t="s">
        <v>72</v>
      </c>
      <c r="BE36">
        <v>9</v>
      </c>
      <c r="BF36" s="1" t="s">
        <v>298</v>
      </c>
      <c r="BG36" s="1" t="s">
        <v>86</v>
      </c>
      <c r="BH36">
        <v>0</v>
      </c>
      <c r="BJ36" s="1"/>
      <c r="BK36" s="1"/>
      <c r="BL36" s="1" t="s">
        <v>155</v>
      </c>
      <c r="BM36">
        <v>1170</v>
      </c>
      <c r="BO36" s="1"/>
      <c r="BP36" s="1" t="s">
        <v>193</v>
      </c>
      <c r="BQ36">
        <v>18</v>
      </c>
      <c r="BR36">
        <v>54233</v>
      </c>
      <c r="BS36">
        <v>54233</v>
      </c>
    </row>
    <row r="37" spans="1:71" x14ac:dyDescent="0.35">
      <c r="A37" s="1" t="s">
        <v>67</v>
      </c>
      <c r="B37" s="1" t="s">
        <v>68</v>
      </c>
      <c r="C37" s="1" t="s">
        <v>69</v>
      </c>
      <c r="D37">
        <v>1</v>
      </c>
      <c r="E37">
        <v>1</v>
      </c>
      <c r="F37" s="2">
        <v>43420.828541666669</v>
      </c>
      <c r="G37" s="3">
        <v>43070</v>
      </c>
      <c r="H37" s="3">
        <v>43100</v>
      </c>
      <c r="I37" s="1" t="s">
        <v>70</v>
      </c>
      <c r="J37">
        <v>1234</v>
      </c>
      <c r="K37">
        <v>1231234455</v>
      </c>
      <c r="L37" s="1" t="s">
        <v>151</v>
      </c>
      <c r="N37" s="1" t="s">
        <v>71</v>
      </c>
      <c r="O37" s="1" t="s">
        <v>84</v>
      </c>
      <c r="P37" s="1" t="s">
        <v>84</v>
      </c>
      <c r="Q37" s="1" t="s">
        <v>84</v>
      </c>
      <c r="R37" s="1"/>
      <c r="S37" t="s">
        <v>84</v>
      </c>
      <c r="U37" s="1" t="s">
        <v>84</v>
      </c>
      <c r="V37" s="1" t="s">
        <v>84</v>
      </c>
      <c r="W37" s="1" t="s">
        <v>84</v>
      </c>
      <c r="X37" s="1"/>
      <c r="Y37" s="1"/>
      <c r="Z37" s="1"/>
      <c r="AA37" s="1"/>
      <c r="AC37" s="1"/>
      <c r="AE37" s="1"/>
      <c r="AG37" s="1"/>
      <c r="AP37" s="1" t="s">
        <v>72</v>
      </c>
      <c r="AQ37">
        <v>1</v>
      </c>
      <c r="AR37" s="1" t="s">
        <v>294</v>
      </c>
      <c r="AS37" t="s">
        <v>209</v>
      </c>
      <c r="AT37" t="s">
        <v>295</v>
      </c>
      <c r="AU37" s="1" t="s">
        <v>87</v>
      </c>
      <c r="AV37" s="3">
        <v>43100</v>
      </c>
      <c r="AW37" s="3">
        <v>43100</v>
      </c>
      <c r="AX37" s="3">
        <v>43100</v>
      </c>
      <c r="AY37" s="1" t="s">
        <v>85</v>
      </c>
      <c r="AZ37" s="1" t="s">
        <v>209</v>
      </c>
      <c r="BA37">
        <v>38130</v>
      </c>
      <c r="BB37">
        <v>8</v>
      </c>
      <c r="BC37">
        <v>54233</v>
      </c>
      <c r="BD37" s="1" t="s">
        <v>72</v>
      </c>
      <c r="BE37">
        <v>10</v>
      </c>
      <c r="BF37" s="1" t="s">
        <v>299</v>
      </c>
      <c r="BG37" s="1" t="s">
        <v>163</v>
      </c>
      <c r="BH37">
        <v>116</v>
      </c>
      <c r="BJ37" s="1"/>
      <c r="BK37" s="1" t="s">
        <v>193</v>
      </c>
      <c r="BL37" s="1" t="s">
        <v>86</v>
      </c>
      <c r="BM37">
        <v>0</v>
      </c>
      <c r="BO37" s="1"/>
      <c r="BP37" s="1"/>
      <c r="BQ37">
        <v>18</v>
      </c>
      <c r="BR37">
        <v>54233</v>
      </c>
      <c r="BS37">
        <v>54233</v>
      </c>
    </row>
    <row r="38" spans="1:71" x14ac:dyDescent="0.35">
      <c r="A38" s="1" t="s">
        <v>67</v>
      </c>
      <c r="B38" s="1" t="s">
        <v>68</v>
      </c>
      <c r="C38" s="1" t="s">
        <v>69</v>
      </c>
      <c r="D38">
        <v>1</v>
      </c>
      <c r="E38">
        <v>1</v>
      </c>
      <c r="F38" s="2">
        <v>43420.828541666669</v>
      </c>
      <c r="G38" s="3">
        <v>43070</v>
      </c>
      <c r="H38" s="3">
        <v>43100</v>
      </c>
      <c r="I38" s="1" t="s">
        <v>70</v>
      </c>
      <c r="J38">
        <v>1234</v>
      </c>
      <c r="K38">
        <v>1231234455</v>
      </c>
      <c r="L38" s="1" t="s">
        <v>151</v>
      </c>
      <c r="N38" s="1" t="s">
        <v>71</v>
      </c>
      <c r="O38" s="1" t="s">
        <v>84</v>
      </c>
      <c r="P38" s="1" t="s">
        <v>84</v>
      </c>
      <c r="Q38" s="1" t="s">
        <v>84</v>
      </c>
      <c r="R38" s="1"/>
      <c r="S38" t="s">
        <v>84</v>
      </c>
      <c r="U38" s="1" t="s">
        <v>84</v>
      </c>
      <c r="V38" s="1" t="s">
        <v>84</v>
      </c>
      <c r="W38" s="1" t="s">
        <v>84</v>
      </c>
      <c r="X38" s="1"/>
      <c r="Y38" s="1"/>
      <c r="Z38" s="1"/>
      <c r="AA38" s="1"/>
      <c r="AC38" s="1"/>
      <c r="AE38" s="1"/>
      <c r="AG38" s="1"/>
      <c r="AP38" s="1" t="s">
        <v>72</v>
      </c>
      <c r="AQ38">
        <v>1</v>
      </c>
      <c r="AR38" s="1" t="s">
        <v>294</v>
      </c>
      <c r="AS38" t="s">
        <v>209</v>
      </c>
      <c r="AT38" t="s">
        <v>295</v>
      </c>
      <c r="AU38" s="1" t="s">
        <v>87</v>
      </c>
      <c r="AV38" s="3">
        <v>43100</v>
      </c>
      <c r="AW38" s="3">
        <v>43100</v>
      </c>
      <c r="AX38" s="3">
        <v>43100</v>
      </c>
      <c r="AY38" s="1" t="s">
        <v>85</v>
      </c>
      <c r="AZ38" s="1" t="s">
        <v>209</v>
      </c>
      <c r="BA38">
        <v>38130</v>
      </c>
      <c r="BB38">
        <v>8</v>
      </c>
      <c r="BC38">
        <v>54233</v>
      </c>
      <c r="BD38" s="1" t="s">
        <v>72</v>
      </c>
      <c r="BE38">
        <v>11</v>
      </c>
      <c r="BF38" s="1" t="s">
        <v>299</v>
      </c>
      <c r="BG38" s="1" t="s">
        <v>86</v>
      </c>
      <c r="BH38">
        <v>0</v>
      </c>
      <c r="BJ38" s="1"/>
      <c r="BK38" s="1"/>
      <c r="BL38" s="1" t="s">
        <v>155</v>
      </c>
      <c r="BM38">
        <v>116</v>
      </c>
      <c r="BO38" s="1"/>
      <c r="BP38" s="1" t="s">
        <v>193</v>
      </c>
      <c r="BQ38">
        <v>18</v>
      </c>
      <c r="BR38">
        <v>54233</v>
      </c>
      <c r="BS38">
        <v>54233</v>
      </c>
    </row>
    <row r="39" spans="1:71" x14ac:dyDescent="0.35">
      <c r="A39" s="1" t="s">
        <v>67</v>
      </c>
      <c r="B39" s="1" t="s">
        <v>68</v>
      </c>
      <c r="C39" s="1" t="s">
        <v>69</v>
      </c>
      <c r="D39">
        <v>1</v>
      </c>
      <c r="E39">
        <v>1</v>
      </c>
      <c r="F39" s="2">
        <v>43420.828541666669</v>
      </c>
      <c r="G39" s="3">
        <v>43070</v>
      </c>
      <c r="H39" s="3">
        <v>43100</v>
      </c>
      <c r="I39" s="1" t="s">
        <v>70</v>
      </c>
      <c r="J39">
        <v>1234</v>
      </c>
      <c r="K39">
        <v>1231234455</v>
      </c>
      <c r="L39" s="1" t="s">
        <v>151</v>
      </c>
      <c r="N39" s="1" t="s">
        <v>71</v>
      </c>
      <c r="O39" s="1" t="s">
        <v>84</v>
      </c>
      <c r="P39" s="1" t="s">
        <v>84</v>
      </c>
      <c r="Q39" s="1" t="s">
        <v>84</v>
      </c>
      <c r="R39" s="1"/>
      <c r="S39" t="s">
        <v>84</v>
      </c>
      <c r="U39" s="1" t="s">
        <v>84</v>
      </c>
      <c r="V39" s="1" t="s">
        <v>84</v>
      </c>
      <c r="W39" s="1" t="s">
        <v>84</v>
      </c>
      <c r="X39" s="1"/>
      <c r="Y39" s="1"/>
      <c r="Z39" s="1"/>
      <c r="AA39" s="1"/>
      <c r="AC39" s="1"/>
      <c r="AE39" s="1"/>
      <c r="AG39" s="1"/>
      <c r="AP39" s="1" t="s">
        <v>72</v>
      </c>
      <c r="AQ39">
        <v>1</v>
      </c>
      <c r="AR39" s="1" t="s">
        <v>294</v>
      </c>
      <c r="AS39" t="s">
        <v>209</v>
      </c>
      <c r="AT39" t="s">
        <v>295</v>
      </c>
      <c r="AU39" s="1" t="s">
        <v>87</v>
      </c>
      <c r="AV39" s="3">
        <v>43100</v>
      </c>
      <c r="AW39" s="3">
        <v>43100</v>
      </c>
      <c r="AX39" s="3">
        <v>43100</v>
      </c>
      <c r="AY39" s="1" t="s">
        <v>85</v>
      </c>
      <c r="AZ39" s="1" t="s">
        <v>209</v>
      </c>
      <c r="BA39">
        <v>38130</v>
      </c>
      <c r="BB39">
        <v>8</v>
      </c>
      <c r="BC39">
        <v>54233</v>
      </c>
      <c r="BD39" s="1" t="s">
        <v>72</v>
      </c>
      <c r="BE39">
        <v>12</v>
      </c>
      <c r="BF39" s="1" t="s">
        <v>300</v>
      </c>
      <c r="BG39" s="1" t="s">
        <v>126</v>
      </c>
      <c r="BH39">
        <v>1234</v>
      </c>
      <c r="BJ39" s="1"/>
      <c r="BK39" s="1" t="s">
        <v>282</v>
      </c>
      <c r="BL39" s="1" t="s">
        <v>86</v>
      </c>
      <c r="BM39">
        <v>0</v>
      </c>
      <c r="BO39" s="1"/>
      <c r="BP39" s="1"/>
      <c r="BQ39">
        <v>18</v>
      </c>
      <c r="BR39">
        <v>54233</v>
      </c>
      <c r="BS39">
        <v>54233</v>
      </c>
    </row>
    <row r="40" spans="1:71" x14ac:dyDescent="0.35">
      <c r="A40" s="1" t="s">
        <v>67</v>
      </c>
      <c r="B40" s="1" t="s">
        <v>68</v>
      </c>
      <c r="C40" s="1" t="s">
        <v>69</v>
      </c>
      <c r="D40">
        <v>1</v>
      </c>
      <c r="E40">
        <v>1</v>
      </c>
      <c r="F40" s="2">
        <v>43420.828541666669</v>
      </c>
      <c r="G40" s="3">
        <v>43070</v>
      </c>
      <c r="H40" s="3">
        <v>43100</v>
      </c>
      <c r="I40" s="1" t="s">
        <v>70</v>
      </c>
      <c r="J40">
        <v>1234</v>
      </c>
      <c r="K40">
        <v>1231234455</v>
      </c>
      <c r="L40" s="1" t="s">
        <v>151</v>
      </c>
      <c r="N40" s="1" t="s">
        <v>71</v>
      </c>
      <c r="O40" s="1" t="s">
        <v>84</v>
      </c>
      <c r="P40" s="1" t="s">
        <v>84</v>
      </c>
      <c r="Q40" s="1" t="s">
        <v>84</v>
      </c>
      <c r="R40" s="1"/>
      <c r="S40" t="s">
        <v>84</v>
      </c>
      <c r="U40" s="1" t="s">
        <v>84</v>
      </c>
      <c r="V40" s="1" t="s">
        <v>84</v>
      </c>
      <c r="W40" s="1" t="s">
        <v>84</v>
      </c>
      <c r="X40" s="1"/>
      <c r="Y40" s="1"/>
      <c r="Z40" s="1"/>
      <c r="AA40" s="1"/>
      <c r="AC40" s="1"/>
      <c r="AE40" s="1"/>
      <c r="AG40" s="1"/>
      <c r="AP40" s="1" t="s">
        <v>72</v>
      </c>
      <c r="AQ40">
        <v>1</v>
      </c>
      <c r="AR40" s="1" t="s">
        <v>294</v>
      </c>
      <c r="AS40" t="s">
        <v>209</v>
      </c>
      <c r="AT40" t="s">
        <v>295</v>
      </c>
      <c r="AU40" s="1" t="s">
        <v>87</v>
      </c>
      <c r="AV40" s="3">
        <v>43100</v>
      </c>
      <c r="AW40" s="3">
        <v>43100</v>
      </c>
      <c r="AX40" s="3">
        <v>43100</v>
      </c>
      <c r="AY40" s="1" t="s">
        <v>85</v>
      </c>
      <c r="AZ40" s="1" t="s">
        <v>209</v>
      </c>
      <c r="BA40">
        <v>38130</v>
      </c>
      <c r="BB40">
        <v>8</v>
      </c>
      <c r="BC40">
        <v>54233</v>
      </c>
      <c r="BD40" s="1" t="s">
        <v>72</v>
      </c>
      <c r="BE40">
        <v>13</v>
      </c>
      <c r="BF40" s="1" t="s">
        <v>300</v>
      </c>
      <c r="BG40" s="1" t="s">
        <v>86</v>
      </c>
      <c r="BH40">
        <v>0</v>
      </c>
      <c r="BJ40" s="1"/>
      <c r="BK40" s="1"/>
      <c r="BL40" s="1" t="s">
        <v>125</v>
      </c>
      <c r="BM40">
        <v>1234</v>
      </c>
      <c r="BO40" s="1"/>
      <c r="BP40" s="1" t="s">
        <v>282</v>
      </c>
      <c r="BQ40">
        <v>18</v>
      </c>
      <c r="BR40">
        <v>54233</v>
      </c>
      <c r="BS40">
        <v>54233</v>
      </c>
    </row>
    <row r="41" spans="1:71" x14ac:dyDescent="0.35">
      <c r="A41" s="1" t="s">
        <v>67</v>
      </c>
      <c r="B41" s="1" t="s">
        <v>68</v>
      </c>
      <c r="C41" s="1" t="s">
        <v>69</v>
      </c>
      <c r="D41">
        <v>1</v>
      </c>
      <c r="E41">
        <v>1</v>
      </c>
      <c r="F41" s="2">
        <v>43420.828541666669</v>
      </c>
      <c r="G41" s="3">
        <v>43070</v>
      </c>
      <c r="H41" s="3">
        <v>43100</v>
      </c>
      <c r="I41" s="1" t="s">
        <v>70</v>
      </c>
      <c r="J41">
        <v>1234</v>
      </c>
      <c r="K41">
        <v>1231234455</v>
      </c>
      <c r="L41" s="1" t="s">
        <v>151</v>
      </c>
      <c r="N41" s="1" t="s">
        <v>71</v>
      </c>
      <c r="O41" s="1" t="s">
        <v>84</v>
      </c>
      <c r="P41" s="1" t="s">
        <v>84</v>
      </c>
      <c r="Q41" s="1" t="s">
        <v>84</v>
      </c>
      <c r="R41" s="1"/>
      <c r="S41" t="s">
        <v>84</v>
      </c>
      <c r="U41" s="1" t="s">
        <v>84</v>
      </c>
      <c r="V41" s="1" t="s">
        <v>84</v>
      </c>
      <c r="W41" s="1" t="s">
        <v>84</v>
      </c>
      <c r="X41" s="1"/>
      <c r="Y41" s="1"/>
      <c r="Z41" s="1"/>
      <c r="AA41" s="1"/>
      <c r="AC41" s="1"/>
      <c r="AE41" s="1"/>
      <c r="AG41" s="1"/>
      <c r="AP41" s="1" t="s">
        <v>72</v>
      </c>
      <c r="AQ41">
        <v>1</v>
      </c>
      <c r="AR41" s="1" t="s">
        <v>294</v>
      </c>
      <c r="AS41" t="s">
        <v>209</v>
      </c>
      <c r="AT41" t="s">
        <v>295</v>
      </c>
      <c r="AU41" s="1" t="s">
        <v>87</v>
      </c>
      <c r="AV41" s="3">
        <v>43100</v>
      </c>
      <c r="AW41" s="3">
        <v>43100</v>
      </c>
      <c r="AX41" s="3">
        <v>43100</v>
      </c>
      <c r="AY41" s="1" t="s">
        <v>85</v>
      </c>
      <c r="AZ41" s="1" t="s">
        <v>209</v>
      </c>
      <c r="BA41">
        <v>38130</v>
      </c>
      <c r="BB41">
        <v>8</v>
      </c>
      <c r="BC41">
        <v>54233</v>
      </c>
      <c r="BD41" s="1" t="s">
        <v>72</v>
      </c>
      <c r="BE41">
        <v>14</v>
      </c>
      <c r="BF41" s="1" t="s">
        <v>301</v>
      </c>
      <c r="BG41" s="1" t="s">
        <v>157</v>
      </c>
      <c r="BH41">
        <v>209</v>
      </c>
      <c r="BJ41" s="1"/>
      <c r="BK41" s="1" t="s">
        <v>282</v>
      </c>
      <c r="BL41" s="1" t="s">
        <v>86</v>
      </c>
      <c r="BM41">
        <v>0</v>
      </c>
      <c r="BO41" s="1"/>
      <c r="BP41" s="1"/>
      <c r="BQ41">
        <v>18</v>
      </c>
      <c r="BR41">
        <v>54233</v>
      </c>
      <c r="BS41">
        <v>54233</v>
      </c>
    </row>
    <row r="42" spans="1:71" x14ac:dyDescent="0.35">
      <c r="A42" s="1" t="s">
        <v>67</v>
      </c>
      <c r="B42" s="1" t="s">
        <v>68</v>
      </c>
      <c r="C42" s="1" t="s">
        <v>69</v>
      </c>
      <c r="D42">
        <v>1</v>
      </c>
      <c r="E42">
        <v>1</v>
      </c>
      <c r="F42" s="2">
        <v>43420.828541666669</v>
      </c>
      <c r="G42" s="3">
        <v>43070</v>
      </c>
      <c r="H42" s="3">
        <v>43100</v>
      </c>
      <c r="I42" s="1" t="s">
        <v>70</v>
      </c>
      <c r="J42">
        <v>1234</v>
      </c>
      <c r="K42">
        <v>1231234455</v>
      </c>
      <c r="L42" s="1" t="s">
        <v>151</v>
      </c>
      <c r="N42" s="1" t="s">
        <v>71</v>
      </c>
      <c r="O42" s="1" t="s">
        <v>84</v>
      </c>
      <c r="P42" s="1" t="s">
        <v>84</v>
      </c>
      <c r="Q42" s="1" t="s">
        <v>84</v>
      </c>
      <c r="R42" s="1"/>
      <c r="S42" t="s">
        <v>84</v>
      </c>
      <c r="U42" s="1" t="s">
        <v>84</v>
      </c>
      <c r="V42" s="1" t="s">
        <v>84</v>
      </c>
      <c r="W42" s="1" t="s">
        <v>84</v>
      </c>
      <c r="X42" s="1"/>
      <c r="Y42" s="1"/>
      <c r="Z42" s="1"/>
      <c r="AA42" s="1"/>
      <c r="AC42" s="1"/>
      <c r="AE42" s="1"/>
      <c r="AG42" s="1"/>
      <c r="AP42" s="1" t="s">
        <v>72</v>
      </c>
      <c r="AQ42">
        <v>1</v>
      </c>
      <c r="AR42" s="1" t="s">
        <v>294</v>
      </c>
      <c r="AS42" t="s">
        <v>209</v>
      </c>
      <c r="AT42" t="s">
        <v>295</v>
      </c>
      <c r="AU42" s="1" t="s">
        <v>87</v>
      </c>
      <c r="AV42" s="3">
        <v>43100</v>
      </c>
      <c r="AW42" s="3">
        <v>43100</v>
      </c>
      <c r="AX42" s="3">
        <v>43100</v>
      </c>
      <c r="AY42" s="1" t="s">
        <v>85</v>
      </c>
      <c r="AZ42" s="1" t="s">
        <v>209</v>
      </c>
      <c r="BA42">
        <v>38130</v>
      </c>
      <c r="BB42">
        <v>8</v>
      </c>
      <c r="BC42">
        <v>54233</v>
      </c>
      <c r="BD42" s="1" t="s">
        <v>72</v>
      </c>
      <c r="BE42">
        <v>15</v>
      </c>
      <c r="BF42" s="1" t="s">
        <v>301</v>
      </c>
      <c r="BG42" s="1" t="s">
        <v>86</v>
      </c>
      <c r="BH42">
        <v>0</v>
      </c>
      <c r="BJ42" s="1"/>
      <c r="BK42" s="1"/>
      <c r="BL42" s="1" t="s">
        <v>125</v>
      </c>
      <c r="BM42">
        <v>209</v>
      </c>
      <c r="BO42" s="1"/>
      <c r="BP42" s="1" t="s">
        <v>282</v>
      </c>
      <c r="BQ42">
        <v>18</v>
      </c>
      <c r="BR42">
        <v>54233</v>
      </c>
      <c r="BS42">
        <v>54233</v>
      </c>
    </row>
    <row r="43" spans="1:71" x14ac:dyDescent="0.35">
      <c r="A43" s="1" t="s">
        <v>67</v>
      </c>
      <c r="B43" s="1" t="s">
        <v>68</v>
      </c>
      <c r="C43" s="1" t="s">
        <v>69</v>
      </c>
      <c r="D43">
        <v>1</v>
      </c>
      <c r="E43">
        <v>1</v>
      </c>
      <c r="F43" s="2">
        <v>43420.828541666669</v>
      </c>
      <c r="G43" s="3">
        <v>43070</v>
      </c>
      <c r="H43" s="3">
        <v>43100</v>
      </c>
      <c r="I43" s="1" t="s">
        <v>70</v>
      </c>
      <c r="J43">
        <v>1234</v>
      </c>
      <c r="K43">
        <v>1231234455</v>
      </c>
      <c r="L43" s="1" t="s">
        <v>151</v>
      </c>
      <c r="N43" s="1" t="s">
        <v>71</v>
      </c>
      <c r="O43" s="1" t="s">
        <v>84</v>
      </c>
      <c r="P43" s="1" t="s">
        <v>84</v>
      </c>
      <c r="Q43" s="1" t="s">
        <v>84</v>
      </c>
      <c r="R43" s="1"/>
      <c r="S43" t="s">
        <v>84</v>
      </c>
      <c r="U43" s="1" t="s">
        <v>84</v>
      </c>
      <c r="V43" s="1" t="s">
        <v>84</v>
      </c>
      <c r="W43" s="1" t="s">
        <v>84</v>
      </c>
      <c r="X43" s="1"/>
      <c r="Y43" s="1"/>
      <c r="Z43" s="1"/>
      <c r="AA43" s="1"/>
      <c r="AC43" s="1"/>
      <c r="AE43" s="1"/>
      <c r="AG43" s="1"/>
      <c r="AP43" s="1" t="s">
        <v>72</v>
      </c>
      <c r="AQ43">
        <v>1</v>
      </c>
      <c r="AR43" s="1" t="s">
        <v>294</v>
      </c>
      <c r="AS43" t="s">
        <v>209</v>
      </c>
      <c r="AT43" t="s">
        <v>295</v>
      </c>
      <c r="AU43" s="1" t="s">
        <v>87</v>
      </c>
      <c r="AV43" s="3">
        <v>43100</v>
      </c>
      <c r="AW43" s="3">
        <v>43100</v>
      </c>
      <c r="AX43" s="3">
        <v>43100</v>
      </c>
      <c r="AY43" s="1" t="s">
        <v>85</v>
      </c>
      <c r="AZ43" s="1" t="s">
        <v>209</v>
      </c>
      <c r="BA43">
        <v>38130</v>
      </c>
      <c r="BB43">
        <v>8</v>
      </c>
      <c r="BC43">
        <v>54233</v>
      </c>
      <c r="BD43" s="1" t="s">
        <v>72</v>
      </c>
      <c r="BE43">
        <v>16</v>
      </c>
      <c r="BF43" s="1" t="s">
        <v>302</v>
      </c>
      <c r="BG43" s="1" t="s">
        <v>199</v>
      </c>
      <c r="BH43">
        <v>1200</v>
      </c>
      <c r="BJ43" s="1"/>
      <c r="BK43" s="1" t="s">
        <v>208</v>
      </c>
      <c r="BL43" s="1" t="s">
        <v>86</v>
      </c>
      <c r="BM43">
        <v>0</v>
      </c>
      <c r="BO43" s="1"/>
      <c r="BP43" s="1"/>
      <c r="BQ43">
        <v>18</v>
      </c>
      <c r="BR43">
        <v>54233</v>
      </c>
      <c r="BS43">
        <v>54233</v>
      </c>
    </row>
    <row r="44" spans="1:71" x14ac:dyDescent="0.35">
      <c r="A44" s="1" t="s">
        <v>67</v>
      </c>
      <c r="B44" s="1" t="s">
        <v>68</v>
      </c>
      <c r="C44" s="1" t="s">
        <v>69</v>
      </c>
      <c r="D44">
        <v>1</v>
      </c>
      <c r="E44">
        <v>1</v>
      </c>
      <c r="F44" s="2">
        <v>43420.828541666669</v>
      </c>
      <c r="G44" s="3">
        <v>43070</v>
      </c>
      <c r="H44" s="3">
        <v>43100</v>
      </c>
      <c r="I44" s="1" t="s">
        <v>70</v>
      </c>
      <c r="J44">
        <v>1234</v>
      </c>
      <c r="K44">
        <v>1231234455</v>
      </c>
      <c r="L44" s="1" t="s">
        <v>151</v>
      </c>
      <c r="N44" s="1" t="s">
        <v>71</v>
      </c>
      <c r="O44" s="1" t="s">
        <v>84</v>
      </c>
      <c r="P44" s="1" t="s">
        <v>84</v>
      </c>
      <c r="Q44" s="1" t="s">
        <v>84</v>
      </c>
      <c r="R44" s="1"/>
      <c r="S44" t="s">
        <v>84</v>
      </c>
      <c r="U44" s="1" t="s">
        <v>84</v>
      </c>
      <c r="V44" s="1" t="s">
        <v>84</v>
      </c>
      <c r="W44" s="1" t="s">
        <v>84</v>
      </c>
      <c r="X44" s="1"/>
      <c r="Y44" s="1"/>
      <c r="Z44" s="1"/>
      <c r="AA44" s="1"/>
      <c r="AC44" s="1"/>
      <c r="AE44" s="1"/>
      <c r="AG44" s="1"/>
      <c r="AP44" s="1" t="s">
        <v>72</v>
      </c>
      <c r="AQ44">
        <v>1</v>
      </c>
      <c r="AR44" s="1" t="s">
        <v>294</v>
      </c>
      <c r="AS44" t="s">
        <v>209</v>
      </c>
      <c r="AT44" t="s">
        <v>295</v>
      </c>
      <c r="AU44" s="1" t="s">
        <v>87</v>
      </c>
      <c r="AV44" s="3">
        <v>43100</v>
      </c>
      <c r="AW44" s="3">
        <v>43100</v>
      </c>
      <c r="AX44" s="3">
        <v>43100</v>
      </c>
      <c r="AY44" s="1" t="s">
        <v>85</v>
      </c>
      <c r="AZ44" s="1" t="s">
        <v>209</v>
      </c>
      <c r="BA44">
        <v>38130</v>
      </c>
      <c r="BB44">
        <v>8</v>
      </c>
      <c r="BC44">
        <v>54233</v>
      </c>
      <c r="BD44" s="1" t="s">
        <v>72</v>
      </c>
      <c r="BE44">
        <v>17</v>
      </c>
      <c r="BF44" s="1" t="s">
        <v>302</v>
      </c>
      <c r="BG44" s="1" t="s">
        <v>86</v>
      </c>
      <c r="BH44">
        <v>0</v>
      </c>
      <c r="BJ44" s="1"/>
      <c r="BK44" s="1"/>
      <c r="BL44" s="1" t="s">
        <v>198</v>
      </c>
      <c r="BM44">
        <v>1476</v>
      </c>
      <c r="BO44" s="1"/>
      <c r="BP44" s="1" t="s">
        <v>208</v>
      </c>
      <c r="BQ44">
        <v>18</v>
      </c>
      <c r="BR44">
        <v>54233</v>
      </c>
      <c r="BS44">
        <v>54233</v>
      </c>
    </row>
    <row r="45" spans="1:71" x14ac:dyDescent="0.35">
      <c r="A45" s="1" t="s">
        <v>67</v>
      </c>
      <c r="B45" s="1" t="s">
        <v>68</v>
      </c>
      <c r="C45" s="1" t="s">
        <v>69</v>
      </c>
      <c r="D45">
        <v>1</v>
      </c>
      <c r="E45">
        <v>1</v>
      </c>
      <c r="F45" s="2">
        <v>43420.828541666669</v>
      </c>
      <c r="G45" s="3">
        <v>43070</v>
      </c>
      <c r="H45" s="3">
        <v>43100</v>
      </c>
      <c r="I45" s="1" t="s">
        <v>70</v>
      </c>
      <c r="J45">
        <v>1234</v>
      </c>
      <c r="K45">
        <v>1231234455</v>
      </c>
      <c r="L45" s="1" t="s">
        <v>151</v>
      </c>
      <c r="N45" s="1" t="s">
        <v>71</v>
      </c>
      <c r="O45" s="1" t="s">
        <v>84</v>
      </c>
      <c r="P45" s="1" t="s">
        <v>84</v>
      </c>
      <c r="Q45" s="1" t="s">
        <v>84</v>
      </c>
      <c r="R45" s="1"/>
      <c r="S45" t="s">
        <v>84</v>
      </c>
      <c r="U45" s="1" t="s">
        <v>84</v>
      </c>
      <c r="V45" s="1" t="s">
        <v>84</v>
      </c>
      <c r="W45" s="1" t="s">
        <v>84</v>
      </c>
      <c r="X45" s="1"/>
      <c r="Y45" s="1"/>
      <c r="Z45" s="1"/>
      <c r="AA45" s="1"/>
      <c r="AC45" s="1"/>
      <c r="AE45" s="1"/>
      <c r="AG45" s="1"/>
      <c r="AP45" s="1" t="s">
        <v>72</v>
      </c>
      <c r="AQ45">
        <v>1</v>
      </c>
      <c r="AR45" s="1" t="s">
        <v>294</v>
      </c>
      <c r="AS45" t="s">
        <v>209</v>
      </c>
      <c r="AT45" t="s">
        <v>295</v>
      </c>
      <c r="AU45" s="1" t="s">
        <v>87</v>
      </c>
      <c r="AV45" s="3">
        <v>43100</v>
      </c>
      <c r="AW45" s="3">
        <v>43100</v>
      </c>
      <c r="AX45" s="3">
        <v>43100</v>
      </c>
      <c r="AY45" s="1" t="s">
        <v>85</v>
      </c>
      <c r="AZ45" s="1" t="s">
        <v>209</v>
      </c>
      <c r="BA45">
        <v>38130</v>
      </c>
      <c r="BB45">
        <v>8</v>
      </c>
      <c r="BC45">
        <v>54233</v>
      </c>
      <c r="BD45" s="1" t="s">
        <v>72</v>
      </c>
      <c r="BE45">
        <v>18</v>
      </c>
      <c r="BF45" s="1" t="s">
        <v>302</v>
      </c>
      <c r="BG45" s="1" t="s">
        <v>111</v>
      </c>
      <c r="BH45">
        <v>276</v>
      </c>
      <c r="BJ45" s="1"/>
      <c r="BK45" s="1" t="s">
        <v>208</v>
      </c>
      <c r="BL45" s="1" t="s">
        <v>86</v>
      </c>
      <c r="BM45">
        <v>0</v>
      </c>
      <c r="BO45" s="1"/>
      <c r="BP45" s="1"/>
      <c r="BQ45">
        <v>18</v>
      </c>
      <c r="BR45">
        <v>54233</v>
      </c>
      <c r="BS45">
        <v>54233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O65"/>
  <sheetViews>
    <sheetView showGridLines="0" zoomScale="75" zoomScaleNormal="75" workbookViewId="0">
      <pane xSplit="2" ySplit="3" topLeftCell="D37" activePane="bottomRight" state="frozen"/>
      <selection pane="topRight" activeCell="C1" sqref="C1"/>
      <selection pane="bottomLeft" activeCell="A4" sqref="A4"/>
      <selection pane="bottomRight" activeCell="C50" sqref="C50"/>
    </sheetView>
  </sheetViews>
  <sheetFormatPr defaultRowHeight="14" x14ac:dyDescent="0.3"/>
  <cols>
    <col min="1" max="1" width="10.81640625" style="18" customWidth="1"/>
    <col min="2" max="2" width="41.81640625" style="18" customWidth="1"/>
    <col min="3" max="6" width="14.08984375" style="18" bestFit="1" customWidth="1"/>
    <col min="7" max="7" width="14.81640625" style="18" bestFit="1" customWidth="1"/>
    <col min="8" max="11" width="14.6328125" style="18" bestFit="1" customWidth="1"/>
    <col min="12" max="13" width="14.08984375" style="18" bestFit="1" customWidth="1"/>
    <col min="14" max="14" width="15.08984375" style="18" customWidth="1"/>
    <col min="15" max="15" width="14.453125" style="18" bestFit="1" customWidth="1"/>
    <col min="16" max="16384" width="8.7265625" style="18"/>
  </cols>
  <sheetData>
    <row r="1" spans="1:14" s="14" customFormat="1" ht="14.5" thickBot="1" x14ac:dyDescent="0.35">
      <c r="A1" s="9" t="str">
        <f>I!L2</f>
        <v>Firma TESTOWA</v>
      </c>
      <c r="B1" s="10"/>
      <c r="C1" s="11">
        <f>I!G2</f>
        <v>42736</v>
      </c>
      <c r="D1" s="12" t="s">
        <v>109</v>
      </c>
      <c r="E1" s="13">
        <f>IF(YEAR(XII!H2)=YEAR(I!G2),XII!H2,IF(YEAR(XI!H2)=YEAR(I!G2),XI!H2,IF(YEAR(X!H2)=YEAR(I!G2),X!H2,IF(YEAR(IX!H2)=YEAR(I!G2),IX!H2,IF(YEAR(VIII!H2)=YEAR(I!G2),VIII!H2,IF(YEAR(VII!H2)=YEAR(I!G2),VII!H2,IF(YEAR(VI!H2)=YEAR(I!G2),VI!H2,IF(YEAR(V!H2)=YEAR(I!G2),V!H2,IF(YEAR(IV!H2)=YEAR(I!G2),IV!H2,IF(YEAR(III!H2)=YEAR(I!G2),III!H2,IF(YEAR(II!H2)=YEAR(I!G2),II!H2,I!H2)))))))))))</f>
        <v>43100</v>
      </c>
      <c r="G1" s="15" t="s">
        <v>136</v>
      </c>
      <c r="H1" s="16">
        <v>0.19</v>
      </c>
      <c r="J1" s="15" t="s">
        <v>137</v>
      </c>
      <c r="K1" s="16">
        <v>0.5</v>
      </c>
    </row>
    <row r="2" spans="1:14" ht="14.5" thickBot="1" x14ac:dyDescent="0.35"/>
    <row r="3" spans="1:14" ht="14.5" thickBot="1" x14ac:dyDescent="0.35">
      <c r="A3" s="27" t="s">
        <v>88</v>
      </c>
      <c r="B3" s="17" t="s">
        <v>89</v>
      </c>
      <c r="C3" s="17" t="s">
        <v>90</v>
      </c>
      <c r="D3" s="17" t="s">
        <v>91</v>
      </c>
      <c r="E3" s="17" t="s">
        <v>92</v>
      </c>
      <c r="F3" s="17" t="s">
        <v>93</v>
      </c>
      <c r="G3" s="17" t="s">
        <v>94</v>
      </c>
      <c r="H3" s="17" t="s">
        <v>95</v>
      </c>
      <c r="I3" s="17" t="s">
        <v>96</v>
      </c>
      <c r="J3" s="17" t="s">
        <v>97</v>
      </c>
      <c r="K3" s="17" t="s">
        <v>98</v>
      </c>
      <c r="L3" s="17" t="s">
        <v>99</v>
      </c>
      <c r="M3" s="17" t="s">
        <v>100</v>
      </c>
      <c r="N3" s="17" t="s">
        <v>107</v>
      </c>
    </row>
    <row r="4" spans="1:14" ht="15" customHeight="1" thickBot="1" x14ac:dyDescent="0.35">
      <c r="A4" s="46" t="s">
        <v>361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8"/>
    </row>
    <row r="5" spans="1:14" ht="14.5" thickBot="1" x14ac:dyDescent="0.35">
      <c r="A5" s="28" t="s">
        <v>147</v>
      </c>
      <c r="B5" s="29" t="str">
        <f>IF(A5&lt;&gt;"",IF(LEN(A5)=4,IFERROR(VLOOKUP(A5,I!Y:AE,7,FALSE),IFERROR(VLOOKUP(A5,II!Y:AE,7,FALSE),IFERROR(VLOOKUP(A5,III!Y:AE,7,FALSE),IFERROR(VLOOKUP(A5,IV!Y:AE,7,FALSE),IFERROR(VLOOKUP(A5,V!Y:AE,7,FALSE),IFERROR(VLOOKUP(A5,VI!Y:AE,7,FALSE),IFERROR(VLOOKUP(A5,VII!Y:AE,7,FALSE),IFERROR(VLOOKUP(A5,VIII!Y:AE,7,FALSE),IFERROR(VLOOKUP(A5,IX!Y:AE,7,FALSE),IFERROR(VLOOKUP(A5,X!Y:AE,7,FALSE),IFERROR(VLOOKUP(A5,XI!Y:AE,7,FALSE),VLOOKUP(A5,XII!Y:AE,7,FALSE)))))))))))),IFERROR((VLOOKUP(A5,I!Y:AE,7,FALSE)&amp;" - "&amp;VLOOKUP(A5,I!Y:AG,9,FALSE)),IFERROR((VLOOKUP(A5,II!Y:AE,7,FALSE)&amp;" - "&amp;VLOOKUP(A5,II!Y:AG,9,FALSE)),IFERROR((VLOOKUP(A5,III!Y:AE,7,FALSE)&amp;" - "&amp;VLOOKUP(A5,III!Y:AG,9,FALSE)),IFERROR((VLOOKUP(A5,IV!Y:AE,7,FALSE)&amp;" - "&amp;VLOOKUP(A5,IV!Y:AG,9,FALSE)),IFERROR((VLOOKUP(A5,V!Y:AE,7,FALSE)&amp;" - "&amp;VLOOKUP(A5,V!Y:AG,9,FALSE)),IFERROR((VLOOKUP(A5,VI!Y:AE,7,FALSE)&amp;" - "&amp;VLOOKUP(A5,VI!Y:AG,9,FALSE)),IFERROR((VLOOKUP(A5,VII!Y:AE,7,FALSE)&amp;" - "&amp;VLOOKUP(A5,VII!Y:AG,9,FALSE)),IFERROR((VLOOKUP(A5,VIII!Y:AE,7,FALSE)&amp;" - "&amp;VLOOKUP(A5,VIII!Y:AG,9,FALSE)),IFERROR((VLOOKUP(A5,IX!Y:AE,7,FALSE)&amp;" - "&amp;VLOOKUP(A5,IX!Y:AG,9,FALSE)),IFERROR((VLOOKUP(A5,X!Y:AE,7,FALSE)&amp;" - "&amp;VLOOKUP(A5,X!Y:AG,9,FALSE)),IFERROR(VLOOKUP(A5,XI!Y:AE,7,FALSE)&amp;" - "&amp;VLOOKUP(A5,XI!Y:AG,9,FALSE),VLOOKUP(A5,XII!Y:AE,7,FALSE)&amp;" - "&amp;VLOOKUP(A5,XII!Y:AG,9,FALSE))))))))))))),"")</f>
        <v>Sprzedaż usług działalności podstawowej</v>
      </c>
      <c r="C5" s="30">
        <f>IF(YEAR(I!$G$2)=YEAR(CIT!$C$1),SUMIFS(I!$AO:$AO,I!$Y:$Y,A5)-SUMIFS(I!$AN:$AN,I!$Y:$Y,A5),0)</f>
        <v>0</v>
      </c>
      <c r="D5" s="30">
        <f>IF(YEAR(II!$G$2)=YEAR(CIT!$C$1),SUMIFS(II!$AO:$AO,II!$Y:$Y,A5)-SUMIFS(II!$AN:$AN,II!$Y:$Y,A5),0)</f>
        <v>15000</v>
      </c>
      <c r="E5" s="30">
        <f>IF(YEAR(III!$G$2)=YEAR(CIT!$C$1),SUMIFS(III!$AO:$AO,III!$Y:$Y,A5)-SUMIFS(III!$AN:$AN,III!$Y:$Y,A5),0)</f>
        <v>38800</v>
      </c>
      <c r="F5" s="30">
        <f>IF(YEAR(IV!$G$2)=YEAR(CIT!$C$1),SUMIFS(IV!$AO:$AO,IV!$Y:$Y,A5)-SUMIFS(IV!$AN:$AN,IV!$Y:$Y,A5),0)</f>
        <v>38800</v>
      </c>
      <c r="G5" s="30">
        <f>IF(YEAR(V!$G$2)=YEAR(CIT!$C$1),SUMIFS(V!$AO:$AO,V!$Y:$Y,A5)-SUMIFS(V!$AN:$AN,V!$Y:$Y,A5),0)</f>
        <v>66200</v>
      </c>
      <c r="H5" s="30">
        <f>IF(YEAR(VI!$G$2)=YEAR(CIT!$C$1),SUMIFS(VI!$AO:$AO,VI!$Y:$Y,A5)-SUMIFS(VI!$AN:$AN,VI!$Y:$Y,A5),0)</f>
        <v>98800</v>
      </c>
      <c r="I5" s="30">
        <f>IF(YEAR(VII!$G$2)=YEAR(CIT!$C$1),SUMIFS(VII!$AO:$AO,VII!$Y:$Y,A5)-SUMIFS(VII!$AN:$AN,VII!$Y:$Y,A5),0)</f>
        <v>127700</v>
      </c>
      <c r="J5" s="30">
        <f>IF(YEAR(VIII!$G$2)=YEAR(CIT!$C$1),SUMIFS(VIII!$AO:$AO,VIII!$Y:$Y,A5)-SUMIFS(VIII!$AN:$AN,VIII!$Y:$Y,A5),0)</f>
        <v>153500</v>
      </c>
      <c r="K5" s="30">
        <f>IF(YEAR(IX!$G$2)=YEAR(CIT!$C$1),SUMIFS(IX!$AO:$AO,IX!$Y:$Y,A5)-SUMIFS(IX!$AN:$AN,IX!$Y:$Y,A5),0)</f>
        <v>179300</v>
      </c>
      <c r="L5" s="30">
        <f>IF(YEAR(X!$G$2)=YEAR(CIT!$C$1),SUMIFS(X!$AO:$AO,X!$Y:$Y,A5)-SUMIFS(X!$AN:$AN,X!$Y:$Y,A5),0)</f>
        <v>179300</v>
      </c>
      <c r="M5" s="30">
        <f>IF(YEAR(XI!$G$2)=YEAR(CIT!$C$1),SUMIFS(XI!$AO:$AO,XI!$Y:$Y,A5)-SUMIFS(XI!$AN:$AN,XI!$Y:$Y,A5),0)</f>
        <v>210300</v>
      </c>
      <c r="N5" s="30">
        <f>IF(YEAR(XII!$G$2)=YEAR(CIT!$C$1),SUMIFS(XII!$AO:$AO,XII!$Y:$Y,A5)-SUMIFS(XII!$AN:$AN,XII!$Y:$Y,A5),0)</f>
        <v>241300</v>
      </c>
    </row>
    <row r="6" spans="1:14" ht="14.5" thickBot="1" x14ac:dyDescent="0.35">
      <c r="A6" s="26" t="s">
        <v>215</v>
      </c>
      <c r="B6" s="25" t="str">
        <f>IF(A6&lt;&gt;"",IF(LEN(A6)=4,IFERROR(VLOOKUP(A6,I!Y:AE,7,FALSE),IFERROR(VLOOKUP(A6,II!Y:AE,7,FALSE),IFERROR(VLOOKUP(A6,III!Y:AE,7,FALSE),IFERROR(VLOOKUP(A6,IV!Y:AE,7,FALSE),IFERROR(VLOOKUP(A6,V!Y:AE,7,FALSE),IFERROR(VLOOKUP(A6,VI!Y:AE,7,FALSE),IFERROR(VLOOKUP(A6,VII!Y:AE,7,FALSE),IFERROR(VLOOKUP(A6,VIII!Y:AE,7,FALSE),IFERROR(VLOOKUP(A6,IX!Y:AE,7,FALSE),IFERROR(VLOOKUP(A6,X!Y:AE,7,FALSE),IFERROR(VLOOKUP(A6,XI!Y:AE,7,FALSE),VLOOKUP(A6,XII!Y:AE,7,FALSE)))))))))))),IFERROR((VLOOKUP(A6,I!Y:AE,7,FALSE)&amp;" - "&amp;VLOOKUP(A6,I!Y:AG,9,FALSE)),IFERROR((VLOOKUP(A6,II!Y:AE,7,FALSE)&amp;" - "&amp;VLOOKUP(A6,II!Y:AG,9,FALSE)),IFERROR((VLOOKUP(A6,III!Y:AE,7,FALSE)&amp;" - "&amp;VLOOKUP(A6,III!Y:AG,9,FALSE)),IFERROR((VLOOKUP(A6,IV!Y:AE,7,FALSE)&amp;" - "&amp;VLOOKUP(A6,IV!Y:AG,9,FALSE)),IFERROR((VLOOKUP(A6,V!Y:AE,7,FALSE)&amp;" - "&amp;VLOOKUP(A6,V!Y:AG,9,FALSE)),IFERROR((VLOOKUP(A6,VI!Y:AE,7,FALSE)&amp;" - "&amp;VLOOKUP(A6,VI!Y:AG,9,FALSE)),IFERROR((VLOOKUP(A6,VII!Y:AE,7,FALSE)&amp;" - "&amp;VLOOKUP(A6,VII!Y:AG,9,FALSE)),IFERROR((VLOOKUP(A6,VIII!Y:AE,7,FALSE)&amp;" - "&amp;VLOOKUP(A6,VIII!Y:AG,9,FALSE)),IFERROR((VLOOKUP(A6,IX!Y:AE,7,FALSE)&amp;" - "&amp;VLOOKUP(A6,IX!Y:AG,9,FALSE)),IFERROR((VLOOKUP(A6,X!Y:AE,7,FALSE)&amp;" - "&amp;VLOOKUP(A6,X!Y:AG,9,FALSE)),IFERROR(VLOOKUP(A6,XI!Y:AE,7,FALSE)&amp;" - "&amp;VLOOKUP(A6,XI!Y:AG,9,FALSE),VLOOKUP(A6,XII!Y:AE,7,FALSE)&amp;" - "&amp;VLOOKUP(A6,XII!Y:AG,9,FALSE))))))))))))),"")</f>
        <v>Sprzedaż towarów</v>
      </c>
      <c r="C6" s="19">
        <f>IF(YEAR(I!$G$2)=YEAR(CIT!$C$1),SUMIFS(I!$AO:$AO,I!$Y:$Y,A6)-SUMIFS(I!$AN:$AN,I!$Y:$Y,A6),0)</f>
        <v>0</v>
      </c>
      <c r="D6" s="19">
        <f>IF(YEAR(II!$G$2)=YEAR(CIT!$C$1),SUMIFS(II!$AO:$AO,II!$Y:$Y,A6)-SUMIFS(II!$AN:$AN,II!$Y:$Y,A6),0)</f>
        <v>17800</v>
      </c>
      <c r="E6" s="19">
        <f>IF(YEAR(III!$G$2)=YEAR(CIT!$C$1),SUMIFS(III!$AO:$AO,III!$Y:$Y,A6)-SUMIFS(III!$AN:$AN,III!$Y:$Y,A6),0)</f>
        <v>27600</v>
      </c>
      <c r="F6" s="19">
        <f>IF(YEAR(IV!$G$2)=YEAR(CIT!$C$1),SUMIFS(IV!$AO:$AO,IV!$Y:$Y,A6)-SUMIFS(IV!$AN:$AN,IV!$Y:$Y,A6),0)</f>
        <v>27600</v>
      </c>
      <c r="G6" s="19">
        <f>IF(YEAR(V!$G$2)=YEAR(CIT!$C$1),SUMIFS(V!$AO:$AO,V!$Y:$Y,A6)-SUMIFS(V!$AN:$AN,V!$Y:$Y,A6),0)</f>
        <v>38470</v>
      </c>
      <c r="H6" s="19">
        <f>IF(YEAR(VI!$G$2)=YEAR(CIT!$C$1),SUMIFS(VI!$AO:$AO,VI!$Y:$Y,A6)-SUMIFS(VI!$AN:$AN,VI!$Y:$Y,A6),0)</f>
        <v>38470</v>
      </c>
      <c r="I6" s="19">
        <f>IF(YEAR(VII!$G$2)=YEAR(CIT!$C$1),SUMIFS(VII!$AO:$AO,VII!$Y:$Y,A6)-SUMIFS(VII!$AN:$AN,VII!$Y:$Y,A6),0)</f>
        <v>38470</v>
      </c>
      <c r="J6" s="19">
        <f>IF(YEAR(VIII!$G$2)=YEAR(CIT!$C$1),SUMIFS(VIII!$AO:$AO,VIII!$Y:$Y,A6)-SUMIFS(VIII!$AN:$AN,VIII!$Y:$Y,A6),0)</f>
        <v>48170</v>
      </c>
      <c r="K6" s="19">
        <f>IF(YEAR(IX!$G$2)=YEAR(CIT!$C$1),SUMIFS(IX!$AO:$AO,IX!$Y:$Y,A6)-SUMIFS(IX!$AN:$AN,IX!$Y:$Y,A6),0)</f>
        <v>48170</v>
      </c>
      <c r="L6" s="19">
        <f>IF(YEAR(X!$G$2)=YEAR(CIT!$C$1),SUMIFS(X!$AO:$AO,X!$Y:$Y,A6)-SUMIFS(X!$AN:$AN,X!$Y:$Y,A6),0)</f>
        <v>48170</v>
      </c>
      <c r="M6" s="19">
        <f>IF(YEAR(XI!$G$2)=YEAR(CIT!$C$1),SUMIFS(XI!$AO:$AO,XI!$Y:$Y,A6)-SUMIFS(XI!$AN:$AN,XI!$Y:$Y,A6),0)</f>
        <v>57870</v>
      </c>
      <c r="N6" s="19">
        <f>IF(YEAR(XII!$G$2)=YEAR(CIT!$C$1),SUMIFS(XII!$AO:$AO,XII!$Y:$Y,A6)-SUMIFS(XII!$AN:$AN,XII!$Y:$Y,A6),0)</f>
        <v>57870</v>
      </c>
    </row>
    <row r="7" spans="1:14" ht="14.5" thickBot="1" x14ac:dyDescent="0.35">
      <c r="A7" s="26"/>
      <c r="B7" s="25" t="str">
        <f>IF(A7&lt;&gt;"",IF(LEN(A7)=4,IFERROR(VLOOKUP(A7,I!Y:AE,7,FALSE),IFERROR(VLOOKUP(A7,II!Y:AE,7,FALSE),IFERROR(VLOOKUP(A7,III!Y:AE,7,FALSE),IFERROR(VLOOKUP(A7,IV!Y:AE,7,FALSE),IFERROR(VLOOKUP(A7,V!Y:AE,7,FALSE),IFERROR(VLOOKUP(A7,VI!Y:AE,7,FALSE),IFERROR(VLOOKUP(A7,VII!Y:AE,7,FALSE),IFERROR(VLOOKUP(A7,VIII!Y:AE,7,FALSE),IFERROR(VLOOKUP(A7,IX!Y:AE,7,FALSE),IFERROR(VLOOKUP(A7,X!Y:AE,7,FALSE),IFERROR(VLOOKUP(A7,XI!Y:AE,7,FALSE),VLOOKUP(A7,XII!Y:AE,7,FALSE)))))))))))),IFERROR((VLOOKUP(A7,I!Y:AE,7,FALSE)&amp;" - "&amp;VLOOKUP(A7,I!Y:AG,9,FALSE)),IFERROR((VLOOKUP(A7,II!Y:AE,7,FALSE)&amp;" - "&amp;VLOOKUP(A7,II!Y:AG,9,FALSE)),IFERROR((VLOOKUP(A7,III!Y:AE,7,FALSE)&amp;" - "&amp;VLOOKUP(A7,III!Y:AG,9,FALSE)),IFERROR((VLOOKUP(A7,IV!Y:AE,7,FALSE)&amp;" - "&amp;VLOOKUP(A7,IV!Y:AG,9,FALSE)),IFERROR((VLOOKUP(A7,V!Y:AE,7,FALSE)&amp;" - "&amp;VLOOKUP(A7,V!Y:AG,9,FALSE)),IFERROR((VLOOKUP(A7,VI!Y:AE,7,FALSE)&amp;" - "&amp;VLOOKUP(A7,VI!Y:AG,9,FALSE)),IFERROR((VLOOKUP(A7,VII!Y:AE,7,FALSE)&amp;" - "&amp;VLOOKUP(A7,VII!Y:AG,9,FALSE)),IFERROR((VLOOKUP(A7,VIII!Y:AE,7,FALSE)&amp;" - "&amp;VLOOKUP(A7,VIII!Y:AG,9,FALSE)),IFERROR((VLOOKUP(A7,IX!Y:AE,7,FALSE)&amp;" - "&amp;VLOOKUP(A7,IX!Y:AG,9,FALSE)),IFERROR((VLOOKUP(A7,X!Y:AE,7,FALSE)&amp;" - "&amp;VLOOKUP(A7,X!Y:AG,9,FALSE)),IFERROR(VLOOKUP(A7,XI!Y:AE,7,FALSE)&amp;" - "&amp;VLOOKUP(A7,XI!Y:AG,9,FALSE),VLOOKUP(A7,XII!Y:AE,7,FALSE)&amp;" - "&amp;VLOOKUP(A7,XII!Y:AG,9,FALSE))))))))))))),"")</f>
        <v/>
      </c>
      <c r="C7" s="19">
        <f>IF(YEAR(I!$G$2)=YEAR(CIT!$C$1),SUMIFS(I!$AO:$AO,I!$Y:$Y,A7)-SUMIFS(I!$AN:$AN,I!$Y:$Y,A7),0)</f>
        <v>0</v>
      </c>
      <c r="D7" s="19">
        <f>IF(YEAR(II!$G$2)=YEAR(CIT!$C$1),SUMIFS(II!$AO:$AO,II!$Y:$Y,A7)-SUMIFS(II!$AN:$AN,II!$Y:$Y,A7),0)</f>
        <v>0</v>
      </c>
      <c r="E7" s="19">
        <f>IF(YEAR(III!$G$2)=YEAR(CIT!$C$1),SUMIFS(III!$AO:$AO,III!$Y:$Y,A7)-SUMIFS(III!$AN:$AN,III!$Y:$Y,A7),0)</f>
        <v>0</v>
      </c>
      <c r="F7" s="19">
        <f>IF(YEAR(IV!$G$2)=YEAR(CIT!$C$1),SUMIFS(IV!$AO:$AO,IV!$Y:$Y,A7)-SUMIFS(IV!$AN:$AN,IV!$Y:$Y,A7),0)</f>
        <v>0</v>
      </c>
      <c r="G7" s="19">
        <f>IF(YEAR(V!$G$2)=YEAR(CIT!$C$1),SUMIFS(V!$AO:$AO,V!$Y:$Y,A7)-SUMIFS(V!$AN:$AN,V!$Y:$Y,A7),0)</f>
        <v>0</v>
      </c>
      <c r="H7" s="19">
        <f>IF(YEAR(VI!$G$2)=YEAR(CIT!$C$1),SUMIFS(VI!$AO:$AO,VI!$Y:$Y,A7)-SUMIFS(VI!$AN:$AN,VI!$Y:$Y,A7),0)</f>
        <v>0</v>
      </c>
      <c r="I7" s="19">
        <f>IF(YEAR(VII!$G$2)=YEAR(CIT!$C$1),SUMIFS(VII!$AO:$AO,VII!$Y:$Y,A7)-SUMIFS(VII!$AN:$AN,VII!$Y:$Y,A7),0)</f>
        <v>0</v>
      </c>
      <c r="J7" s="19">
        <f>IF(YEAR(VIII!$G$2)=YEAR(CIT!$C$1),SUMIFS(VIII!$AO:$AO,VIII!$Y:$Y,A7)-SUMIFS(VIII!$AN:$AN,VIII!$Y:$Y,A7),0)</f>
        <v>0</v>
      </c>
      <c r="K7" s="19">
        <f>IF(YEAR(IX!$G$2)=YEAR(CIT!$C$1),SUMIFS(IX!$AO:$AO,IX!$Y:$Y,A7)-SUMIFS(IX!$AN:$AN,IX!$Y:$Y,A7),0)</f>
        <v>0</v>
      </c>
      <c r="L7" s="19">
        <f>IF(YEAR(X!$G$2)=YEAR(CIT!$C$1),SUMIFS(X!$AO:$AO,X!$Y:$Y,A7)-SUMIFS(X!$AN:$AN,X!$Y:$Y,A7),0)</f>
        <v>0</v>
      </c>
      <c r="M7" s="19">
        <f>IF(YEAR(XI!$G$2)=YEAR(CIT!$C$1),SUMIFS(XI!$AO:$AO,XI!$Y:$Y,A7)-SUMIFS(XI!$AN:$AN,XI!$Y:$Y,A7),0)</f>
        <v>0</v>
      </c>
      <c r="N7" s="19">
        <f>IF(YEAR(XII!$G$2)=YEAR(CIT!$C$1),SUMIFS(XII!$AO:$AO,XII!$Y:$Y,A7)-SUMIFS(XII!$AN:$AN,XII!$Y:$Y,A7),0)</f>
        <v>0</v>
      </c>
    </row>
    <row r="8" spans="1:14" ht="14.5" thickBot="1" x14ac:dyDescent="0.35">
      <c r="A8" s="26"/>
      <c r="B8" s="25" t="str">
        <f>IF(A8&lt;&gt;"",IF(LEN(A8)=4,IFERROR(VLOOKUP(A8,I!Y:AE,7,FALSE),IFERROR(VLOOKUP(A8,II!Y:AE,7,FALSE),IFERROR(VLOOKUP(A8,III!Y:AE,7,FALSE),IFERROR(VLOOKUP(A8,IV!Y:AE,7,FALSE),IFERROR(VLOOKUP(A8,V!Y:AE,7,FALSE),IFERROR(VLOOKUP(A8,VI!Y:AE,7,FALSE),IFERROR(VLOOKUP(A8,VII!Y:AE,7,FALSE),IFERROR(VLOOKUP(A8,VIII!Y:AE,7,FALSE),IFERROR(VLOOKUP(A8,IX!Y:AE,7,FALSE),IFERROR(VLOOKUP(A8,X!Y:AE,7,FALSE),IFERROR(VLOOKUP(A8,XI!Y:AE,7,FALSE),VLOOKUP(A8,XII!Y:AE,7,FALSE)))))))))))),IFERROR((VLOOKUP(A8,I!Y:AE,7,FALSE)&amp;" - "&amp;VLOOKUP(A8,I!Y:AG,9,FALSE)),IFERROR((VLOOKUP(A8,II!Y:AE,7,FALSE)&amp;" - "&amp;VLOOKUP(A8,II!Y:AG,9,FALSE)),IFERROR((VLOOKUP(A8,III!Y:AE,7,FALSE)&amp;" - "&amp;VLOOKUP(A8,III!Y:AG,9,FALSE)),IFERROR((VLOOKUP(A8,IV!Y:AE,7,FALSE)&amp;" - "&amp;VLOOKUP(A8,IV!Y:AG,9,FALSE)),IFERROR((VLOOKUP(A8,V!Y:AE,7,FALSE)&amp;" - "&amp;VLOOKUP(A8,V!Y:AG,9,FALSE)),IFERROR((VLOOKUP(A8,VI!Y:AE,7,FALSE)&amp;" - "&amp;VLOOKUP(A8,VI!Y:AG,9,FALSE)),IFERROR((VLOOKUP(A8,VII!Y:AE,7,FALSE)&amp;" - "&amp;VLOOKUP(A8,VII!Y:AG,9,FALSE)),IFERROR((VLOOKUP(A8,VIII!Y:AE,7,FALSE)&amp;" - "&amp;VLOOKUP(A8,VIII!Y:AG,9,FALSE)),IFERROR((VLOOKUP(A8,IX!Y:AE,7,FALSE)&amp;" - "&amp;VLOOKUP(A8,IX!Y:AG,9,FALSE)),IFERROR((VLOOKUP(A8,X!Y:AE,7,FALSE)&amp;" - "&amp;VLOOKUP(A8,X!Y:AG,9,FALSE)),IFERROR(VLOOKUP(A8,XI!Y:AE,7,FALSE)&amp;" - "&amp;VLOOKUP(A8,XI!Y:AG,9,FALSE),VLOOKUP(A8,XII!Y:AE,7,FALSE)&amp;" - "&amp;VLOOKUP(A8,XII!Y:AG,9,FALSE))))))))))))),"")</f>
        <v/>
      </c>
      <c r="C8" s="19">
        <f>IF(YEAR(I!$G$2)=YEAR(CIT!$C$1),SUMIFS(I!$AO:$AO,I!$Y:$Y,A8)-SUMIFS(I!$AN:$AN,I!$Y:$Y,A8),0)</f>
        <v>0</v>
      </c>
      <c r="D8" s="19">
        <f>IF(YEAR(II!$G$2)=YEAR(CIT!$C$1),SUMIFS(II!$AO:$AO,II!$Y:$Y,A8)-SUMIFS(II!$AN:$AN,II!$Y:$Y,A8),0)</f>
        <v>0</v>
      </c>
      <c r="E8" s="19">
        <f>IF(YEAR(III!$G$2)=YEAR(CIT!$C$1),SUMIFS(III!$AO:$AO,III!$Y:$Y,A8)-SUMIFS(III!$AN:$AN,III!$Y:$Y,A8),0)</f>
        <v>0</v>
      </c>
      <c r="F8" s="19">
        <f>IF(YEAR(IV!$G$2)=YEAR(CIT!$C$1),SUMIFS(IV!$AO:$AO,IV!$Y:$Y,A8)-SUMIFS(IV!$AN:$AN,IV!$Y:$Y,A8),0)</f>
        <v>0</v>
      </c>
      <c r="G8" s="19">
        <f>IF(YEAR(V!$G$2)=YEAR(CIT!$C$1),SUMIFS(V!$AO:$AO,V!$Y:$Y,A8)-SUMIFS(V!$AN:$AN,V!$Y:$Y,A8),0)</f>
        <v>0</v>
      </c>
      <c r="H8" s="19">
        <f>IF(YEAR(VI!$G$2)=YEAR(CIT!$C$1),SUMIFS(VI!$AO:$AO,VI!$Y:$Y,A8)-SUMIFS(VI!$AN:$AN,VI!$Y:$Y,A8),0)</f>
        <v>0</v>
      </c>
      <c r="I8" s="19">
        <f>IF(YEAR(VII!$G$2)=YEAR(CIT!$C$1),SUMIFS(VII!$AO:$AO,VII!$Y:$Y,A8)-SUMIFS(VII!$AN:$AN,VII!$Y:$Y,A8),0)</f>
        <v>0</v>
      </c>
      <c r="J8" s="19">
        <f>IF(YEAR(VIII!$G$2)=YEAR(CIT!$C$1),SUMIFS(VIII!$AO:$AO,VIII!$Y:$Y,A8)-SUMIFS(VIII!$AN:$AN,VIII!$Y:$Y,A8),0)</f>
        <v>0</v>
      </c>
      <c r="K8" s="19">
        <f>IF(YEAR(IX!$G$2)=YEAR(CIT!$C$1),SUMIFS(IX!$AO:$AO,IX!$Y:$Y,A8)-SUMIFS(IX!$AN:$AN,IX!$Y:$Y,A8),0)</f>
        <v>0</v>
      </c>
      <c r="L8" s="19">
        <f>IF(YEAR(X!$G$2)=YEAR(CIT!$C$1),SUMIFS(X!$AO:$AO,X!$Y:$Y,A8)-SUMIFS(X!$AN:$AN,X!$Y:$Y,A8),0)</f>
        <v>0</v>
      </c>
      <c r="M8" s="19">
        <f>IF(YEAR(XI!$G$2)=YEAR(CIT!$C$1),SUMIFS(XI!$AO:$AO,XI!$Y:$Y,A8)-SUMIFS(XI!$AN:$AN,XI!$Y:$Y,A8),0)</f>
        <v>0</v>
      </c>
      <c r="N8" s="19">
        <f>IF(YEAR(XII!$G$2)=YEAR(CIT!$C$1),SUMIFS(XII!$AO:$AO,XII!$Y:$Y,A8)-SUMIFS(XII!$AN:$AN,XII!$Y:$Y,A8),0)</f>
        <v>0</v>
      </c>
    </row>
    <row r="9" spans="1:14" ht="14.5" thickBot="1" x14ac:dyDescent="0.35">
      <c r="A9" s="26"/>
      <c r="B9" s="25" t="str">
        <f>IF(A9&lt;&gt;"",IF(LEN(A9)=4,IFERROR(VLOOKUP(A9,I!Y:AE,7,FALSE),IFERROR(VLOOKUP(A9,II!Y:AE,7,FALSE),IFERROR(VLOOKUP(A9,III!Y:AE,7,FALSE),IFERROR(VLOOKUP(A9,IV!Y:AE,7,FALSE),IFERROR(VLOOKUP(A9,V!Y:AE,7,FALSE),IFERROR(VLOOKUP(A9,VI!Y:AE,7,FALSE),IFERROR(VLOOKUP(A9,VII!Y:AE,7,FALSE),IFERROR(VLOOKUP(A9,VIII!Y:AE,7,FALSE),IFERROR(VLOOKUP(A9,IX!Y:AE,7,FALSE),IFERROR(VLOOKUP(A9,X!Y:AE,7,FALSE),IFERROR(VLOOKUP(A9,XI!Y:AE,7,FALSE),VLOOKUP(A9,XII!Y:AE,7,FALSE)))))))))))),IFERROR((VLOOKUP(A9,I!Y:AE,7,FALSE)&amp;" - "&amp;VLOOKUP(A9,I!Y:AG,9,FALSE)),IFERROR((VLOOKUP(A9,II!Y:AE,7,FALSE)&amp;" - "&amp;VLOOKUP(A9,II!Y:AG,9,FALSE)),IFERROR((VLOOKUP(A9,III!Y:AE,7,FALSE)&amp;" - "&amp;VLOOKUP(A9,III!Y:AG,9,FALSE)),IFERROR((VLOOKUP(A9,IV!Y:AE,7,FALSE)&amp;" - "&amp;VLOOKUP(A9,IV!Y:AG,9,FALSE)),IFERROR((VLOOKUP(A9,V!Y:AE,7,FALSE)&amp;" - "&amp;VLOOKUP(A9,V!Y:AG,9,FALSE)),IFERROR((VLOOKUP(A9,VI!Y:AE,7,FALSE)&amp;" - "&amp;VLOOKUP(A9,VI!Y:AG,9,FALSE)),IFERROR((VLOOKUP(A9,VII!Y:AE,7,FALSE)&amp;" - "&amp;VLOOKUP(A9,VII!Y:AG,9,FALSE)),IFERROR((VLOOKUP(A9,VIII!Y:AE,7,FALSE)&amp;" - "&amp;VLOOKUP(A9,VIII!Y:AG,9,FALSE)),IFERROR((VLOOKUP(A9,IX!Y:AE,7,FALSE)&amp;" - "&amp;VLOOKUP(A9,IX!Y:AG,9,FALSE)),IFERROR((VLOOKUP(A9,X!Y:AE,7,FALSE)&amp;" - "&amp;VLOOKUP(A9,X!Y:AG,9,FALSE)),IFERROR(VLOOKUP(A9,XI!Y:AE,7,FALSE)&amp;" - "&amp;VLOOKUP(A9,XI!Y:AG,9,FALSE),VLOOKUP(A9,XII!Y:AE,7,FALSE)&amp;" - "&amp;VLOOKUP(A9,XII!Y:AG,9,FALSE))))))))))))),"")</f>
        <v/>
      </c>
      <c r="C9" s="19">
        <f>IF(YEAR(I!$G$2)=YEAR(CIT!$C$1),SUMIFS(I!$AO:$AO,I!$Y:$Y,A9)-SUMIFS(I!$AN:$AN,I!$Y:$Y,A9),0)</f>
        <v>0</v>
      </c>
      <c r="D9" s="19">
        <f>IF(YEAR(II!$G$2)=YEAR(CIT!$C$1),SUMIFS(II!$AO:$AO,II!$Y:$Y,A9)-SUMIFS(II!$AN:$AN,II!$Y:$Y,A9),0)</f>
        <v>0</v>
      </c>
      <c r="E9" s="19">
        <f>IF(YEAR(III!$G$2)=YEAR(CIT!$C$1),SUMIFS(III!$AO:$AO,III!$Y:$Y,A9)-SUMIFS(III!$AN:$AN,III!$Y:$Y,A9),0)</f>
        <v>0</v>
      </c>
      <c r="F9" s="19">
        <f>IF(YEAR(IV!$G$2)=YEAR(CIT!$C$1),SUMIFS(IV!$AO:$AO,IV!$Y:$Y,A9)-SUMIFS(IV!$AN:$AN,IV!$Y:$Y,A9),0)</f>
        <v>0</v>
      </c>
      <c r="G9" s="19">
        <f>IF(YEAR(V!$G$2)=YEAR(CIT!$C$1),SUMIFS(V!$AO:$AO,V!$Y:$Y,A9)-SUMIFS(V!$AN:$AN,V!$Y:$Y,A9),0)</f>
        <v>0</v>
      </c>
      <c r="H9" s="19">
        <f>IF(YEAR(VI!$G$2)=YEAR(CIT!$C$1),SUMIFS(VI!$AO:$AO,VI!$Y:$Y,A9)-SUMIFS(VI!$AN:$AN,VI!$Y:$Y,A9),0)</f>
        <v>0</v>
      </c>
      <c r="I9" s="19">
        <f>IF(YEAR(VII!$G$2)=YEAR(CIT!$C$1),SUMIFS(VII!$AO:$AO,VII!$Y:$Y,A9)-SUMIFS(VII!$AN:$AN,VII!$Y:$Y,A9),0)</f>
        <v>0</v>
      </c>
      <c r="J9" s="19">
        <f>IF(YEAR(VIII!$G$2)=YEAR(CIT!$C$1),SUMIFS(VIII!$AO:$AO,VIII!$Y:$Y,A9)-SUMIFS(VIII!$AN:$AN,VIII!$Y:$Y,A9),0)</f>
        <v>0</v>
      </c>
      <c r="K9" s="19">
        <f>IF(YEAR(IX!$G$2)=YEAR(CIT!$C$1),SUMIFS(IX!$AO:$AO,IX!$Y:$Y,A9)-SUMIFS(IX!$AN:$AN,IX!$Y:$Y,A9),0)</f>
        <v>0</v>
      </c>
      <c r="L9" s="19">
        <f>IF(YEAR(X!$G$2)=YEAR(CIT!$C$1),SUMIFS(X!$AO:$AO,X!$Y:$Y,A9)-SUMIFS(X!$AN:$AN,X!$Y:$Y,A9),0)</f>
        <v>0</v>
      </c>
      <c r="M9" s="19">
        <f>IF(YEAR(XI!$G$2)=YEAR(CIT!$C$1),SUMIFS(XI!$AO:$AO,XI!$Y:$Y,A9)-SUMIFS(XI!$AN:$AN,XI!$Y:$Y,A9),0)</f>
        <v>0</v>
      </c>
      <c r="N9" s="19">
        <f>IF(YEAR(XII!$G$2)=YEAR(CIT!$C$1),SUMIFS(XII!$AO:$AO,XII!$Y:$Y,A9)-SUMIFS(XII!$AN:$AN,XII!$Y:$Y,A9),0)</f>
        <v>0</v>
      </c>
    </row>
    <row r="10" spans="1:14" ht="14.5" thickBot="1" x14ac:dyDescent="0.35">
      <c r="A10" s="26"/>
      <c r="B10" s="25" t="str">
        <f>IF(A10&lt;&gt;"",IF(LEN(A10)=4,IFERROR(VLOOKUP(A10,I!Y:AE,7,FALSE),IFERROR(VLOOKUP(A10,II!Y:AE,7,FALSE),IFERROR(VLOOKUP(A10,III!Y:AE,7,FALSE),IFERROR(VLOOKUP(A10,IV!Y:AE,7,FALSE),IFERROR(VLOOKUP(A10,V!Y:AE,7,FALSE),IFERROR(VLOOKUP(A10,VI!Y:AE,7,FALSE),IFERROR(VLOOKUP(A10,VII!Y:AE,7,FALSE),IFERROR(VLOOKUP(A10,VIII!Y:AE,7,FALSE),IFERROR(VLOOKUP(A10,IX!Y:AE,7,FALSE),IFERROR(VLOOKUP(A10,X!Y:AE,7,FALSE),IFERROR(VLOOKUP(A10,XI!Y:AE,7,FALSE),VLOOKUP(A10,XII!Y:AE,7,FALSE)))))))))))),IFERROR((VLOOKUP(A10,I!Y:AE,7,FALSE)&amp;" - "&amp;VLOOKUP(A10,I!Y:AG,9,FALSE)),IFERROR((VLOOKUP(A10,II!Y:AE,7,FALSE)&amp;" - "&amp;VLOOKUP(A10,II!Y:AG,9,FALSE)),IFERROR((VLOOKUP(A10,III!Y:AE,7,FALSE)&amp;" - "&amp;VLOOKUP(A10,III!Y:AG,9,FALSE)),IFERROR((VLOOKUP(A10,IV!Y:AE,7,FALSE)&amp;" - "&amp;VLOOKUP(A10,IV!Y:AG,9,FALSE)),IFERROR((VLOOKUP(A10,V!Y:AE,7,FALSE)&amp;" - "&amp;VLOOKUP(A10,V!Y:AG,9,FALSE)),IFERROR((VLOOKUP(A10,VI!Y:AE,7,FALSE)&amp;" - "&amp;VLOOKUP(A10,VI!Y:AG,9,FALSE)),IFERROR((VLOOKUP(A10,VII!Y:AE,7,FALSE)&amp;" - "&amp;VLOOKUP(A10,VII!Y:AG,9,FALSE)),IFERROR((VLOOKUP(A10,VIII!Y:AE,7,FALSE)&amp;" - "&amp;VLOOKUP(A10,VIII!Y:AG,9,FALSE)),IFERROR((VLOOKUP(A10,IX!Y:AE,7,FALSE)&amp;" - "&amp;VLOOKUP(A10,IX!Y:AG,9,FALSE)),IFERROR((VLOOKUP(A10,X!Y:AE,7,FALSE)&amp;" - "&amp;VLOOKUP(A10,X!Y:AG,9,FALSE)),IFERROR(VLOOKUP(A10,XI!Y:AE,7,FALSE)&amp;" - "&amp;VLOOKUP(A10,XI!Y:AG,9,FALSE),VLOOKUP(A10,XII!Y:AE,7,FALSE)&amp;" - "&amp;VLOOKUP(A10,XII!Y:AG,9,FALSE))))))))))))),"")</f>
        <v/>
      </c>
      <c r="C10" s="19">
        <f>IF(YEAR(I!$G$2)=YEAR(CIT!$C$1),SUMIFS(I!$AO:$AO,I!$Y:$Y,A10)-SUMIFS(I!$AN:$AN,I!$Y:$Y,A10),0)</f>
        <v>0</v>
      </c>
      <c r="D10" s="19">
        <f>IF(YEAR(II!$G$2)=YEAR(CIT!$C$1),SUMIFS(II!$AO:$AO,II!$Y:$Y,A10)-SUMIFS(II!$AN:$AN,II!$Y:$Y,A10),0)</f>
        <v>0</v>
      </c>
      <c r="E10" s="19">
        <f>IF(YEAR(III!$G$2)=YEAR(CIT!$C$1),SUMIFS(III!$AO:$AO,III!$Y:$Y,A10)-SUMIFS(III!$AN:$AN,III!$Y:$Y,A10),0)</f>
        <v>0</v>
      </c>
      <c r="F10" s="19">
        <f>IF(YEAR(IV!$G$2)=YEAR(CIT!$C$1),SUMIFS(IV!$AO:$AO,IV!$Y:$Y,A10)-SUMIFS(IV!$AN:$AN,IV!$Y:$Y,A10),0)</f>
        <v>0</v>
      </c>
      <c r="G10" s="19">
        <f>IF(YEAR(V!$G$2)=YEAR(CIT!$C$1),SUMIFS(V!$AO:$AO,V!$Y:$Y,A10)-SUMIFS(V!$AN:$AN,V!$Y:$Y,A10),0)</f>
        <v>0</v>
      </c>
      <c r="H10" s="19">
        <f>IF(YEAR(VI!$G$2)=YEAR(CIT!$C$1),SUMIFS(VI!$AO:$AO,VI!$Y:$Y,A10)-SUMIFS(VI!$AN:$AN,VI!$Y:$Y,A10),0)</f>
        <v>0</v>
      </c>
      <c r="I10" s="19">
        <f>IF(YEAR(VII!$G$2)=YEAR(CIT!$C$1),SUMIFS(VII!$AO:$AO,VII!$Y:$Y,A10)-SUMIFS(VII!$AN:$AN,VII!$Y:$Y,A10),0)</f>
        <v>0</v>
      </c>
      <c r="J10" s="19">
        <f>IF(YEAR(VIII!$G$2)=YEAR(CIT!$C$1),SUMIFS(VIII!$AO:$AO,VIII!$Y:$Y,A10)-SUMIFS(VIII!$AN:$AN,VIII!$Y:$Y,A10),0)</f>
        <v>0</v>
      </c>
      <c r="K10" s="19">
        <f>IF(YEAR(IX!$G$2)=YEAR(CIT!$C$1),SUMIFS(IX!$AO:$AO,IX!$Y:$Y,A10)-SUMIFS(IX!$AN:$AN,IX!$Y:$Y,A10),0)</f>
        <v>0</v>
      </c>
      <c r="L10" s="19">
        <f>IF(YEAR(X!$G$2)=YEAR(CIT!$C$1),SUMIFS(X!$AO:$AO,X!$Y:$Y,A10)-SUMIFS(X!$AN:$AN,X!$Y:$Y,A10),0)</f>
        <v>0</v>
      </c>
      <c r="M10" s="19">
        <f>IF(YEAR(XI!$G$2)=YEAR(CIT!$C$1),SUMIFS(XI!$AO:$AO,XI!$Y:$Y,A10)-SUMIFS(XI!$AN:$AN,XI!$Y:$Y,A10),0)</f>
        <v>0</v>
      </c>
      <c r="N10" s="19">
        <f>IF(YEAR(XII!$G$2)=YEAR(CIT!$C$1),SUMIFS(XII!$AO:$AO,XII!$Y:$Y,A10)-SUMIFS(XII!$AN:$AN,XII!$Y:$Y,A10),0)</f>
        <v>0</v>
      </c>
    </row>
    <row r="11" spans="1:14" ht="15" customHeight="1" thickBot="1" x14ac:dyDescent="0.35">
      <c r="A11" s="47" t="s">
        <v>105</v>
      </c>
      <c r="B11" s="49"/>
      <c r="C11" s="31">
        <f t="shared" ref="C11:N11" si="0">SUM(C5:C10)</f>
        <v>0</v>
      </c>
      <c r="D11" s="31">
        <f t="shared" si="0"/>
        <v>32800</v>
      </c>
      <c r="E11" s="31">
        <f t="shared" si="0"/>
        <v>66400</v>
      </c>
      <c r="F11" s="31">
        <f t="shared" si="0"/>
        <v>66400</v>
      </c>
      <c r="G11" s="31">
        <f t="shared" si="0"/>
        <v>104670</v>
      </c>
      <c r="H11" s="31">
        <f t="shared" si="0"/>
        <v>137270</v>
      </c>
      <c r="I11" s="31">
        <f t="shared" si="0"/>
        <v>166170</v>
      </c>
      <c r="J11" s="31">
        <f t="shared" si="0"/>
        <v>201670</v>
      </c>
      <c r="K11" s="31">
        <f t="shared" si="0"/>
        <v>227470</v>
      </c>
      <c r="L11" s="31">
        <f t="shared" si="0"/>
        <v>227470</v>
      </c>
      <c r="M11" s="31">
        <f t="shared" si="0"/>
        <v>268170</v>
      </c>
      <c r="N11" s="31">
        <f t="shared" si="0"/>
        <v>299170</v>
      </c>
    </row>
    <row r="12" spans="1:14" ht="14.5" thickBot="1" x14ac:dyDescent="0.35">
      <c r="A12" s="52" t="s">
        <v>362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4"/>
    </row>
    <row r="13" spans="1:14" ht="14.5" thickBot="1" x14ac:dyDescent="0.35">
      <c r="A13" s="28" t="s">
        <v>148</v>
      </c>
      <c r="B13" s="29" t="str">
        <f>IF(A13&lt;&gt;"",IF(LEN(A13)=4,IFERROR(VLOOKUP(A13,I!Y:AE,7,FALSE),IFERROR(VLOOKUP(A13,II!Y:AE,7,FALSE),IFERROR(VLOOKUP(A13,III!Y:AE,7,FALSE),IFERROR(VLOOKUP(A13,IV!Y:AE,7,FALSE),IFERROR(VLOOKUP(A13,V!Y:AE,7,FALSE),IFERROR(VLOOKUP(A13,VI!Y:AE,7,FALSE),IFERROR(VLOOKUP(A13,VII!Y:AE,7,FALSE),IFERROR(VLOOKUP(A13,VIII!Y:AE,7,FALSE),IFERROR(VLOOKUP(A13,IX!Y:AE,7,FALSE),IFERROR(VLOOKUP(A13,X!Y:AE,7,FALSE),IFERROR(VLOOKUP(A13,XI!Y:AE,7,FALSE),VLOOKUP(A13,XII!Y:AE,7,FALSE)))))))))))),IFERROR((VLOOKUP(A13,I!Y:AE,7,FALSE)&amp;" - "&amp;VLOOKUP(A13,I!Y:AG,9,FALSE)),IFERROR((VLOOKUP(A13,II!Y:AE,7,FALSE)&amp;" - "&amp;VLOOKUP(A13,II!Y:AG,9,FALSE)),IFERROR((VLOOKUP(A13,III!Y:AE,7,FALSE)&amp;" - "&amp;VLOOKUP(A13,III!Y:AG,9,FALSE)),IFERROR((VLOOKUP(A13,IV!Y:AE,7,FALSE)&amp;" - "&amp;VLOOKUP(A13,IV!Y:AG,9,FALSE)),IFERROR((VLOOKUP(A13,V!Y:AE,7,FALSE)&amp;" - "&amp;VLOOKUP(A13,V!Y:AG,9,FALSE)),IFERROR((VLOOKUP(A13,VI!Y:AE,7,FALSE)&amp;" - "&amp;VLOOKUP(A13,VI!Y:AG,9,FALSE)),IFERROR((VLOOKUP(A13,VII!Y:AE,7,FALSE)&amp;" - "&amp;VLOOKUP(A13,VII!Y:AG,9,FALSE)),IFERROR((VLOOKUP(A13,VIII!Y:AE,7,FALSE)&amp;" - "&amp;VLOOKUP(A13,VIII!Y:AG,9,FALSE)),IFERROR((VLOOKUP(A13,IX!Y:AE,7,FALSE)&amp;" - "&amp;VLOOKUP(A13,IX!Y:AG,9,FALSE)),IFERROR((VLOOKUP(A13,X!Y:AE,7,FALSE)&amp;" - "&amp;VLOOKUP(A13,X!Y:AG,9,FALSE)),IFERROR(VLOOKUP(A13,XI!Y:AE,7,FALSE)&amp;" - "&amp;VLOOKUP(A13,XI!Y:AG,9,FALSE),VLOOKUP(A13,XII!Y:AE,7,FALSE)&amp;" - "&amp;VLOOKUP(A13,XII!Y:AG,9,FALSE))))))))))))),"")</f>
        <v>Amortyzacja</v>
      </c>
      <c r="C13" s="30">
        <f>IF(YEAR(I!$G$2)=YEAR(CIT!$C$1),SUMIFS(I!$AN:$AN,I!$Y:$Y,A13)-SUMIFS(I!$AO:$AO,I!$Y:$Y,A13),0)</f>
        <v>1103</v>
      </c>
      <c r="D13" s="30">
        <f>IF(YEAR(II!$G$2)=YEAR(CIT!$C$1),SUMIFS(II!$AN:$AN,II!$Y:$Y,A13)-SUMIFS(II!$AO:$AO,II!$Y:$Y,A13),0)</f>
        <v>2206</v>
      </c>
      <c r="E13" s="30">
        <f>IF(YEAR(III!$G$2)=YEAR(CIT!$C$1),SUMIFS(III!$AN:$AN,III!$Y:$Y,A13)-SUMIFS(III!$AO:$AO,III!$Y:$Y,A13),0)</f>
        <v>3309</v>
      </c>
      <c r="F13" s="30">
        <f>IF(YEAR(IV!$G$2)=YEAR(CIT!$C$1),SUMIFS(IV!$AN:$AN,IV!$Y:$Y,A13)-SUMIFS(IV!$AO:$AO,IV!$Y:$Y,A13),0)</f>
        <v>4412</v>
      </c>
      <c r="G13" s="30">
        <f>IF(YEAR(V!$G$2)=YEAR(CIT!$C$1),SUMIFS(V!$AN:$AN,V!$Y:$Y,A13)-SUMIFS(V!$AO:$AO,V!$Y:$Y,A13),0)</f>
        <v>5515</v>
      </c>
      <c r="H13" s="30">
        <f>IF(YEAR(VI!$G$2)=YEAR(CIT!$C$1),SUMIFS(VI!$AN:$AN,VI!$Y:$Y,A13)-SUMIFS(VI!$AO:$AO,VI!$Y:$Y,A13),0)</f>
        <v>5515</v>
      </c>
      <c r="I13" s="30">
        <f>IF(YEAR(VII!$G$2)=YEAR(CIT!$C$1),SUMIFS(VII!$AN:$AN,VII!$Y:$Y,A13)-SUMIFS(VII!$AO:$AO,VII!$Y:$Y,A13),0)</f>
        <v>6618</v>
      </c>
      <c r="J13" s="30">
        <f>IF(YEAR(VIII!$G$2)=YEAR(CIT!$C$1),SUMIFS(VIII!$AN:$AN,VIII!$Y:$Y,A13)-SUMIFS(VIII!$AO:$AO,VIII!$Y:$Y,A13),0)</f>
        <v>6618</v>
      </c>
      <c r="K13" s="30">
        <f>IF(YEAR(IX!$G$2)=YEAR(CIT!$C$1),SUMIFS(IX!$AN:$AN,IX!$Y:$Y,A13)-SUMIFS(IX!$AO:$AO,IX!$Y:$Y,A13),0)</f>
        <v>8061</v>
      </c>
      <c r="L13" s="30">
        <f>IF(YEAR(X!$G$2)=YEAR(CIT!$C$1),SUMIFS(X!$AN:$AN,X!$Y:$Y,A13)-SUMIFS(X!$AO:$AO,X!$Y:$Y,A13),0)</f>
        <v>9504</v>
      </c>
      <c r="M13" s="30">
        <f>IF(YEAR(XI!$G$2)=YEAR(CIT!$C$1),SUMIFS(XI!$AN:$AN,XI!$Y:$Y,A13)-SUMIFS(XI!$AO:$AO,XI!$Y:$Y,A13),0)</f>
        <v>10947</v>
      </c>
      <c r="N13" s="30">
        <f>IF(YEAR(XII!$G$2)=YEAR(CIT!$C$1),SUMIFS(XII!$AN:$AN,XII!$Y:$Y,A13)-SUMIFS(XII!$AO:$AO,XII!$Y:$Y,A13),0)</f>
        <v>12390</v>
      </c>
    </row>
    <row r="14" spans="1:14" ht="14.5" thickBot="1" x14ac:dyDescent="0.35">
      <c r="A14" s="26" t="s">
        <v>149</v>
      </c>
      <c r="B14" s="29" t="str">
        <f>IF(A14&lt;&gt;"",IF(LEN(A14)=4,IFERROR(VLOOKUP(A14,I!Y:AE,7,FALSE),IFERROR(VLOOKUP(A14,II!Y:AE,7,FALSE),IFERROR(VLOOKUP(A14,III!Y:AE,7,FALSE),IFERROR(VLOOKUP(A14,IV!Y:AE,7,FALSE),IFERROR(VLOOKUP(A14,V!Y:AE,7,FALSE),IFERROR(VLOOKUP(A14,VI!Y:AE,7,FALSE),IFERROR(VLOOKUP(A14,VII!Y:AE,7,FALSE),IFERROR(VLOOKUP(A14,VIII!Y:AE,7,FALSE),IFERROR(VLOOKUP(A14,IX!Y:AE,7,FALSE),IFERROR(VLOOKUP(A14,X!Y:AE,7,FALSE),IFERROR(VLOOKUP(A14,XI!Y:AE,7,FALSE),VLOOKUP(A14,XII!Y:AE,7,FALSE)))))))))))),IFERROR((VLOOKUP(A14,I!Y:AE,7,FALSE)&amp;" - "&amp;VLOOKUP(A14,I!Y:AG,9,FALSE)),IFERROR((VLOOKUP(A14,II!Y:AE,7,FALSE)&amp;" - "&amp;VLOOKUP(A14,II!Y:AG,9,FALSE)),IFERROR((VLOOKUP(A14,III!Y:AE,7,FALSE)&amp;" - "&amp;VLOOKUP(A14,III!Y:AG,9,FALSE)),IFERROR((VLOOKUP(A14,IV!Y:AE,7,FALSE)&amp;" - "&amp;VLOOKUP(A14,IV!Y:AG,9,FALSE)),IFERROR((VLOOKUP(A14,V!Y:AE,7,FALSE)&amp;" - "&amp;VLOOKUP(A14,V!Y:AG,9,FALSE)),IFERROR((VLOOKUP(A14,VI!Y:AE,7,FALSE)&amp;" - "&amp;VLOOKUP(A14,VI!Y:AG,9,FALSE)),IFERROR((VLOOKUP(A14,VII!Y:AE,7,FALSE)&amp;" - "&amp;VLOOKUP(A14,VII!Y:AG,9,FALSE)),IFERROR((VLOOKUP(A14,VIII!Y:AE,7,FALSE)&amp;" - "&amp;VLOOKUP(A14,VIII!Y:AG,9,FALSE)),IFERROR((VLOOKUP(A14,IX!Y:AE,7,FALSE)&amp;" - "&amp;VLOOKUP(A14,IX!Y:AG,9,FALSE)),IFERROR((VLOOKUP(A14,X!Y:AE,7,FALSE)&amp;" - "&amp;VLOOKUP(A14,X!Y:AG,9,FALSE)),IFERROR(VLOOKUP(A14,XI!Y:AE,7,FALSE)&amp;" - "&amp;VLOOKUP(A14,XI!Y:AG,9,FALSE),VLOOKUP(A14,XII!Y:AE,7,FALSE)&amp;" - "&amp;VLOOKUP(A14,XII!Y:AG,9,FALSE))))))))))))),"")</f>
        <v>Zużycie materiałów i energii</v>
      </c>
      <c r="C14" s="19">
        <f>IF(YEAR(I!$G$2)=YEAR(CIT!$C$1),SUMIFS(I!$AN:$AN,I!$Y:$Y,A14)-SUMIFS(I!$AO:$AO,I!$Y:$Y,A14),0)</f>
        <v>1900</v>
      </c>
      <c r="D14" s="19">
        <f>IF(YEAR(II!$G$2)=YEAR(CIT!$C$1),SUMIFS(II!$AN:$AN,II!$Y:$Y,A14)-SUMIFS(II!$AO:$AO,II!$Y:$Y,A14),0)</f>
        <v>1900</v>
      </c>
      <c r="E14" s="19">
        <f>IF(YEAR(III!$G$2)=YEAR(CIT!$C$1),SUMIFS(III!$AN:$AN,III!$Y:$Y,A14)-SUMIFS(III!$AO:$AO,III!$Y:$Y,A14),0)</f>
        <v>1900</v>
      </c>
      <c r="F14" s="19">
        <f>IF(YEAR(IV!$G$2)=YEAR(CIT!$C$1),SUMIFS(IV!$AN:$AN,IV!$Y:$Y,A14)-SUMIFS(IV!$AO:$AO,IV!$Y:$Y,A14),0)</f>
        <v>1900</v>
      </c>
      <c r="G14" s="19">
        <f>IF(YEAR(V!$G$2)=YEAR(CIT!$C$1),SUMIFS(V!$AN:$AN,V!$Y:$Y,A14)-SUMIFS(V!$AO:$AO,V!$Y:$Y,A14),0)</f>
        <v>2854</v>
      </c>
      <c r="H14" s="19">
        <f>IF(YEAR(VI!$G$2)=YEAR(CIT!$C$1),SUMIFS(VI!$AN:$AN,VI!$Y:$Y,A14)-SUMIFS(VI!$AO:$AO,VI!$Y:$Y,A14),0)</f>
        <v>3750</v>
      </c>
      <c r="I14" s="19">
        <f>IF(YEAR(VII!$G$2)=YEAR(CIT!$C$1),SUMIFS(VII!$AN:$AN,VII!$Y:$Y,A14)-SUMIFS(VII!$AO:$AO,VII!$Y:$Y,A14),0)</f>
        <v>5554</v>
      </c>
      <c r="J14" s="19">
        <f>IF(YEAR(VIII!$G$2)=YEAR(CIT!$C$1),SUMIFS(VIII!$AN:$AN,VIII!$Y:$Y,A14)-SUMIFS(VIII!$AO:$AO,VIII!$Y:$Y,A14),0)</f>
        <v>5554</v>
      </c>
      <c r="K14" s="19">
        <f>IF(YEAR(IX!$G$2)=YEAR(CIT!$C$1),SUMIFS(IX!$AN:$AN,IX!$Y:$Y,A14)-SUMIFS(IX!$AO:$AO,IX!$Y:$Y,A14),0)</f>
        <v>5554</v>
      </c>
      <c r="L14" s="19">
        <f>IF(YEAR(X!$G$2)=YEAR(CIT!$C$1),SUMIFS(X!$AN:$AN,X!$Y:$Y,A14)-SUMIFS(X!$AO:$AO,X!$Y:$Y,A14),0)</f>
        <v>5554</v>
      </c>
      <c r="M14" s="19">
        <f>IF(YEAR(XI!$G$2)=YEAR(CIT!$C$1),SUMIFS(XI!$AN:$AN,XI!$Y:$Y,A14)-SUMIFS(XI!$AO:$AO,XI!$Y:$Y,A14),0)</f>
        <v>5554</v>
      </c>
      <c r="N14" s="19">
        <f>IF(YEAR(XII!$G$2)=YEAR(CIT!$C$1),SUMIFS(XII!$AN:$AN,XII!$Y:$Y,A14)-SUMIFS(XII!$AO:$AO,XII!$Y:$Y,A14),0)</f>
        <v>5554</v>
      </c>
    </row>
    <row r="15" spans="1:14" ht="14.5" thickBot="1" x14ac:dyDescent="0.35">
      <c r="A15" s="26" t="s">
        <v>150</v>
      </c>
      <c r="B15" s="29" t="str">
        <f>IF(A15&lt;&gt;"",IF(LEN(A15)=4,IFERROR(VLOOKUP(A15,I!Y:AE,7,FALSE),IFERROR(VLOOKUP(A15,II!Y:AE,7,FALSE),IFERROR(VLOOKUP(A15,III!Y:AE,7,FALSE),IFERROR(VLOOKUP(A15,IV!Y:AE,7,FALSE),IFERROR(VLOOKUP(A15,V!Y:AE,7,FALSE),IFERROR(VLOOKUP(A15,VI!Y:AE,7,FALSE),IFERROR(VLOOKUP(A15,VII!Y:AE,7,FALSE),IFERROR(VLOOKUP(A15,VIII!Y:AE,7,FALSE),IFERROR(VLOOKUP(A15,IX!Y:AE,7,FALSE),IFERROR(VLOOKUP(A15,X!Y:AE,7,FALSE),IFERROR(VLOOKUP(A15,XI!Y:AE,7,FALSE),VLOOKUP(A15,XII!Y:AE,7,FALSE)))))))))))),IFERROR((VLOOKUP(A15,I!Y:AE,7,FALSE)&amp;" - "&amp;VLOOKUP(A15,I!Y:AG,9,FALSE)),IFERROR((VLOOKUP(A15,II!Y:AE,7,FALSE)&amp;" - "&amp;VLOOKUP(A15,II!Y:AG,9,FALSE)),IFERROR((VLOOKUP(A15,III!Y:AE,7,FALSE)&amp;" - "&amp;VLOOKUP(A15,III!Y:AG,9,FALSE)),IFERROR((VLOOKUP(A15,IV!Y:AE,7,FALSE)&amp;" - "&amp;VLOOKUP(A15,IV!Y:AG,9,FALSE)),IFERROR((VLOOKUP(A15,V!Y:AE,7,FALSE)&amp;" - "&amp;VLOOKUP(A15,V!Y:AG,9,FALSE)),IFERROR((VLOOKUP(A15,VI!Y:AE,7,FALSE)&amp;" - "&amp;VLOOKUP(A15,VI!Y:AG,9,FALSE)),IFERROR((VLOOKUP(A15,VII!Y:AE,7,FALSE)&amp;" - "&amp;VLOOKUP(A15,VII!Y:AG,9,FALSE)),IFERROR((VLOOKUP(A15,VIII!Y:AE,7,FALSE)&amp;" - "&amp;VLOOKUP(A15,VIII!Y:AG,9,FALSE)),IFERROR((VLOOKUP(A15,IX!Y:AE,7,FALSE)&amp;" - "&amp;VLOOKUP(A15,IX!Y:AG,9,FALSE)),IFERROR((VLOOKUP(A15,X!Y:AE,7,FALSE)&amp;" - "&amp;VLOOKUP(A15,X!Y:AG,9,FALSE)),IFERROR(VLOOKUP(A15,XI!Y:AE,7,FALSE)&amp;" - "&amp;VLOOKUP(A15,XI!Y:AG,9,FALSE),VLOOKUP(A15,XII!Y:AE,7,FALSE)&amp;" - "&amp;VLOOKUP(A15,XII!Y:AG,9,FALSE))))))))))))),"")</f>
        <v>Usługi obce</v>
      </c>
      <c r="C15" s="19">
        <f>IF(YEAR(I!$G$2)=YEAR(CIT!$C$1),SUMIFS(I!$AN:$AN,I!$Y:$Y,A15)-SUMIFS(I!$AO:$AO,I!$Y:$Y,A15),0)</f>
        <v>1491.06</v>
      </c>
      <c r="D15" s="19">
        <f>IF(YEAR(II!$G$2)=YEAR(CIT!$C$1),SUMIFS(II!$AN:$AN,II!$Y:$Y,A15)-SUMIFS(II!$AO:$AO,II!$Y:$Y,A15),0)</f>
        <v>3853.66</v>
      </c>
      <c r="E15" s="19">
        <f>IF(YEAR(III!$G$2)=YEAR(CIT!$C$1),SUMIFS(III!$AN:$AN,III!$Y:$Y,A15)-SUMIFS(III!$AO:$AO,III!$Y:$Y,A15),0)</f>
        <v>5463.66</v>
      </c>
      <c r="F15" s="19">
        <f>IF(YEAR(IV!$G$2)=YEAR(CIT!$C$1),SUMIFS(IV!$AN:$AN,IV!$Y:$Y,A15)-SUMIFS(IV!$AO:$AO,IV!$Y:$Y,A15),0)</f>
        <v>7085.26</v>
      </c>
      <c r="G15" s="19">
        <f>IF(YEAR(V!$G$2)=YEAR(CIT!$C$1),SUMIFS(V!$AN:$AN,V!$Y:$Y,A15)-SUMIFS(V!$AO:$AO,V!$Y:$Y,A15),0)</f>
        <v>8285.26</v>
      </c>
      <c r="H15" s="19">
        <f>IF(YEAR(VI!$G$2)=YEAR(CIT!$C$1),SUMIFS(VI!$AN:$AN,VI!$Y:$Y,A15)-SUMIFS(VI!$AO:$AO,VI!$Y:$Y,A15),0)</f>
        <v>9485.26</v>
      </c>
      <c r="I15" s="19">
        <f>IF(YEAR(VII!$G$2)=YEAR(CIT!$C$1),SUMIFS(VII!$AN:$AN,VII!$Y:$Y,A15)-SUMIFS(VII!$AO:$AO,VII!$Y:$Y,A15),0)</f>
        <v>11186.26</v>
      </c>
      <c r="J15" s="19">
        <f>IF(YEAR(VIII!$G$2)=YEAR(CIT!$C$1),SUMIFS(VIII!$AN:$AN,VIII!$Y:$Y,A15)-SUMIFS(VIII!$AO:$AO,VIII!$Y:$Y,A15),0)</f>
        <v>12887.26</v>
      </c>
      <c r="K15" s="19">
        <f>IF(YEAR(IX!$G$2)=YEAR(CIT!$C$1),SUMIFS(IX!$AN:$AN,IX!$Y:$Y,A15)-SUMIFS(IX!$AO:$AO,IX!$Y:$Y,A15),0)</f>
        <v>15249.86</v>
      </c>
      <c r="L15" s="19">
        <f>IF(YEAR(X!$G$2)=YEAR(CIT!$C$1),SUMIFS(X!$AN:$AN,X!$Y:$Y,A15)-SUMIFS(X!$AO:$AO,X!$Y:$Y,A15),0)</f>
        <v>17612.46</v>
      </c>
      <c r="M15" s="19">
        <f>IF(YEAR(XI!$G$2)=YEAR(CIT!$C$1),SUMIFS(XI!$AN:$AN,XI!$Y:$Y,A15)-SUMIFS(XI!$AO:$AO,XI!$Y:$Y,A15),0)</f>
        <v>19313.46</v>
      </c>
      <c r="N15" s="19">
        <f>IF(YEAR(XII!$G$2)=YEAR(CIT!$C$1),SUMIFS(XII!$AN:$AN,XII!$Y:$Y,A15)-SUMIFS(XII!$AO:$AO,XII!$Y:$Y,A15),0)</f>
        <v>20513.46</v>
      </c>
    </row>
    <row r="16" spans="1:14" ht="14.5" thickBot="1" x14ac:dyDescent="0.35">
      <c r="A16" s="26" t="s">
        <v>194</v>
      </c>
      <c r="B16" s="29" t="str">
        <f>IF(A16&lt;&gt;"",IF(LEN(A16)=4,IFERROR(VLOOKUP(A16,I!Y:AE,7,FALSE),IFERROR(VLOOKUP(A16,II!Y:AE,7,FALSE),IFERROR(VLOOKUP(A16,III!Y:AE,7,FALSE),IFERROR(VLOOKUP(A16,IV!Y:AE,7,FALSE),IFERROR(VLOOKUP(A16,V!Y:AE,7,FALSE),IFERROR(VLOOKUP(A16,VI!Y:AE,7,FALSE),IFERROR(VLOOKUP(A16,VII!Y:AE,7,FALSE),IFERROR(VLOOKUP(A16,VIII!Y:AE,7,FALSE),IFERROR(VLOOKUP(A16,IX!Y:AE,7,FALSE),IFERROR(VLOOKUP(A16,X!Y:AE,7,FALSE),IFERROR(VLOOKUP(A16,XI!Y:AE,7,FALSE),VLOOKUP(A16,XII!Y:AE,7,FALSE)))))))))))),IFERROR((VLOOKUP(A16,I!Y:AE,7,FALSE)&amp;" - "&amp;VLOOKUP(A16,I!Y:AG,9,FALSE)),IFERROR((VLOOKUP(A16,II!Y:AE,7,FALSE)&amp;" - "&amp;VLOOKUP(A16,II!Y:AG,9,FALSE)),IFERROR((VLOOKUP(A16,III!Y:AE,7,FALSE)&amp;" - "&amp;VLOOKUP(A16,III!Y:AG,9,FALSE)),IFERROR((VLOOKUP(A16,IV!Y:AE,7,FALSE)&amp;" - "&amp;VLOOKUP(A16,IV!Y:AG,9,FALSE)),IFERROR((VLOOKUP(A16,V!Y:AE,7,FALSE)&amp;" - "&amp;VLOOKUP(A16,V!Y:AG,9,FALSE)),IFERROR((VLOOKUP(A16,VI!Y:AE,7,FALSE)&amp;" - "&amp;VLOOKUP(A16,VI!Y:AG,9,FALSE)),IFERROR((VLOOKUP(A16,VII!Y:AE,7,FALSE)&amp;" - "&amp;VLOOKUP(A16,VII!Y:AG,9,FALSE)),IFERROR((VLOOKUP(A16,VIII!Y:AE,7,FALSE)&amp;" - "&amp;VLOOKUP(A16,VIII!Y:AG,9,FALSE)),IFERROR((VLOOKUP(A16,IX!Y:AE,7,FALSE)&amp;" - "&amp;VLOOKUP(A16,IX!Y:AG,9,FALSE)),IFERROR((VLOOKUP(A16,X!Y:AE,7,FALSE)&amp;" - "&amp;VLOOKUP(A16,X!Y:AG,9,FALSE)),IFERROR(VLOOKUP(A16,XI!Y:AE,7,FALSE)&amp;" - "&amp;VLOOKUP(A16,XI!Y:AG,9,FALSE),VLOOKUP(A16,XII!Y:AE,7,FALSE)&amp;" - "&amp;VLOOKUP(A16,XII!Y:AG,9,FALSE))))))))))))),"")</f>
        <v>Wynagrodzenia</v>
      </c>
      <c r="C16" s="19">
        <f>IF(YEAR(I!$G$2)=YEAR(CIT!$C$1),SUMIFS(I!$AN:$AN,I!$Y:$Y,A16)-SUMIFS(I!$AO:$AO,I!$Y:$Y,A16),0)</f>
        <v>8670</v>
      </c>
      <c r="D16" s="19">
        <f>IF(YEAR(II!$G$2)=YEAR(CIT!$C$1),SUMIFS(II!$AN:$AN,II!$Y:$Y,A16)-SUMIFS(II!$AO:$AO,II!$Y:$Y,A16),0)</f>
        <v>18620</v>
      </c>
      <c r="E16" s="19">
        <f>IF(YEAR(III!$G$2)=YEAR(CIT!$C$1),SUMIFS(III!$AN:$AN,III!$Y:$Y,A16)-SUMIFS(III!$AO:$AO,III!$Y:$Y,A16),0)</f>
        <v>29590</v>
      </c>
      <c r="F16" s="19">
        <f>IF(YEAR(IV!$G$2)=YEAR(CIT!$C$1),SUMIFS(IV!$AN:$AN,IV!$Y:$Y,A16)-SUMIFS(IV!$AO:$AO,IV!$Y:$Y,A16),0)</f>
        <v>38260</v>
      </c>
      <c r="G16" s="19">
        <f>IF(YEAR(V!$G$2)=YEAR(CIT!$C$1),SUMIFS(V!$AN:$AN,V!$Y:$Y,A16)-SUMIFS(V!$AO:$AO,V!$Y:$Y,A16),0)</f>
        <v>49310</v>
      </c>
      <c r="H16" s="19">
        <f>IF(YEAR(VI!$G$2)=YEAR(CIT!$C$1),SUMIFS(VI!$AN:$AN,VI!$Y:$Y,A16)-SUMIFS(VI!$AO:$AO,VI!$Y:$Y,A16),0)</f>
        <v>60360</v>
      </c>
      <c r="I16" s="19">
        <f>IF(YEAR(VII!$G$2)=YEAR(CIT!$C$1),SUMIFS(VII!$AN:$AN,VII!$Y:$Y,A16)-SUMIFS(VII!$AO:$AO,VII!$Y:$Y,A16),0)</f>
        <v>71410</v>
      </c>
      <c r="J16" s="19">
        <f>IF(YEAR(VIII!$G$2)=YEAR(CIT!$C$1),SUMIFS(VIII!$AN:$AN,VIII!$Y:$Y,A16)-SUMIFS(VIII!$AO:$AO,VIII!$Y:$Y,A16),0)</f>
        <v>83700</v>
      </c>
      <c r="K16" s="19">
        <f>IF(YEAR(IX!$G$2)=YEAR(CIT!$C$1),SUMIFS(IX!$AN:$AN,IX!$Y:$Y,A16)-SUMIFS(IX!$AO:$AO,IX!$Y:$Y,A16),0)</f>
        <v>95598</v>
      </c>
      <c r="L16" s="19">
        <f>IF(YEAR(X!$G$2)=YEAR(CIT!$C$1),SUMIFS(X!$AN:$AN,X!$Y:$Y,A16)-SUMIFS(X!$AO:$AO,X!$Y:$Y,A16),0)</f>
        <v>107496</v>
      </c>
      <c r="M16" s="19">
        <f>IF(YEAR(XI!$G$2)=YEAR(CIT!$C$1),SUMIFS(XI!$AN:$AN,XI!$Y:$Y,A16)-SUMIFS(XI!$AO:$AO,XI!$Y:$Y,A16),0)</f>
        <v>119394</v>
      </c>
      <c r="N16" s="19">
        <f>IF(YEAR(XII!$G$2)=YEAR(CIT!$C$1),SUMIFS(XII!$AN:$AN,XII!$Y:$Y,A16)-SUMIFS(XII!$AO:$AO,XII!$Y:$Y,A16),0)</f>
        <v>131292</v>
      </c>
    </row>
    <row r="17" spans="1:14" ht="14.5" thickBot="1" x14ac:dyDescent="0.35">
      <c r="A17" s="28" t="s">
        <v>195</v>
      </c>
      <c r="B17" s="29" t="str">
        <f>IF(A17&lt;&gt;"",IF(LEN(A17)=4,IFERROR(VLOOKUP(A17,I!Y:AE,7,FALSE),IFERROR(VLOOKUP(A17,II!Y:AE,7,FALSE),IFERROR(VLOOKUP(A17,III!Y:AE,7,FALSE),IFERROR(VLOOKUP(A17,IV!Y:AE,7,FALSE),IFERROR(VLOOKUP(A17,V!Y:AE,7,FALSE),IFERROR(VLOOKUP(A17,VI!Y:AE,7,FALSE),IFERROR(VLOOKUP(A17,VII!Y:AE,7,FALSE),IFERROR(VLOOKUP(A17,VIII!Y:AE,7,FALSE),IFERROR(VLOOKUP(A17,IX!Y:AE,7,FALSE),IFERROR(VLOOKUP(A17,X!Y:AE,7,FALSE),IFERROR(VLOOKUP(A17,XI!Y:AE,7,FALSE),VLOOKUP(A17,XII!Y:AE,7,FALSE)))))))))))),IFERROR((VLOOKUP(A17,I!Y:AE,7,FALSE)&amp;" - "&amp;VLOOKUP(A17,I!Y:AG,9,FALSE)),IFERROR((VLOOKUP(A17,II!Y:AE,7,FALSE)&amp;" - "&amp;VLOOKUP(A17,II!Y:AG,9,FALSE)),IFERROR((VLOOKUP(A17,III!Y:AE,7,FALSE)&amp;" - "&amp;VLOOKUP(A17,III!Y:AG,9,FALSE)),IFERROR((VLOOKUP(A17,IV!Y:AE,7,FALSE)&amp;" - "&amp;VLOOKUP(A17,IV!Y:AG,9,FALSE)),IFERROR((VLOOKUP(A17,V!Y:AE,7,FALSE)&amp;" - "&amp;VLOOKUP(A17,V!Y:AG,9,FALSE)),IFERROR((VLOOKUP(A17,VI!Y:AE,7,FALSE)&amp;" - "&amp;VLOOKUP(A17,VI!Y:AG,9,FALSE)),IFERROR((VLOOKUP(A17,VII!Y:AE,7,FALSE)&amp;" - "&amp;VLOOKUP(A17,VII!Y:AG,9,FALSE)),IFERROR((VLOOKUP(A17,VIII!Y:AE,7,FALSE)&amp;" - "&amp;VLOOKUP(A17,VIII!Y:AG,9,FALSE)),IFERROR((VLOOKUP(A17,IX!Y:AE,7,FALSE)&amp;" - "&amp;VLOOKUP(A17,IX!Y:AG,9,FALSE)),IFERROR((VLOOKUP(A17,X!Y:AE,7,FALSE)&amp;" - "&amp;VLOOKUP(A17,X!Y:AG,9,FALSE)),IFERROR(VLOOKUP(A17,XI!Y:AE,7,FALSE)&amp;" - "&amp;VLOOKUP(A17,XI!Y:AG,9,FALSE),VLOOKUP(A17,XII!Y:AE,7,FALSE)&amp;" - "&amp;VLOOKUP(A17,XII!Y:AG,9,FALSE))))))))))))),"")</f>
        <v>Ubezpieczenia społeczne i inne świadczenia</v>
      </c>
      <c r="C17" s="19">
        <f>IF(YEAR(I!$G$2)=YEAR(CIT!$C$1),SUMIFS(I!$AN:$AN,I!$Y:$Y,A17)-SUMIFS(I!$AO:$AO,I!$Y:$Y,A17),0)</f>
        <v>1018</v>
      </c>
      <c r="D17" s="19">
        <f>IF(YEAR(II!$G$2)=YEAR(CIT!$C$1),SUMIFS(II!$AN:$AN,II!$Y:$Y,A17)-SUMIFS(II!$AO:$AO,II!$Y:$Y,A17),0)</f>
        <v>2199</v>
      </c>
      <c r="E17" s="19">
        <f>IF(YEAR(III!$G$2)=YEAR(CIT!$C$1),SUMIFS(III!$AN:$AN,III!$Y:$Y,A17)-SUMIFS(III!$AO:$AO,III!$Y:$Y,A17),0)</f>
        <v>3375</v>
      </c>
      <c r="F17" s="19">
        <f>IF(YEAR(IV!$G$2)=YEAR(CIT!$C$1),SUMIFS(IV!$AN:$AN,IV!$Y:$Y,A17)-SUMIFS(IV!$AO:$AO,IV!$Y:$Y,A17),0)</f>
        <v>4393</v>
      </c>
      <c r="G17" s="19">
        <f>IF(YEAR(V!$G$2)=YEAR(CIT!$C$1),SUMIFS(V!$AN:$AN,V!$Y:$Y,A17)-SUMIFS(V!$AO:$AO,V!$Y:$Y,A17),0)</f>
        <v>5482</v>
      </c>
      <c r="H17" s="19">
        <f>IF(YEAR(VI!$G$2)=YEAR(CIT!$C$1),SUMIFS(VI!$AN:$AN,VI!$Y:$Y,A17)-SUMIFS(VI!$AO:$AO,VI!$Y:$Y,A17),0)</f>
        <v>6571</v>
      </c>
      <c r="I17" s="19">
        <f>IF(YEAR(VII!$G$2)=YEAR(CIT!$C$1),SUMIFS(VII!$AN:$AN,VII!$Y:$Y,A17)-SUMIFS(VII!$AO:$AO,VII!$Y:$Y,A17),0)</f>
        <v>7660</v>
      </c>
      <c r="J17" s="19">
        <f>IF(YEAR(VIII!$G$2)=YEAR(CIT!$C$1),SUMIFS(VIII!$AN:$AN,VIII!$Y:$Y,A17)-SUMIFS(VIII!$AO:$AO,VIII!$Y:$Y,A17),0)</f>
        <v>8840</v>
      </c>
      <c r="K17" s="19">
        <f>IF(YEAR(IX!$G$2)=YEAR(CIT!$C$1),SUMIFS(IX!$AN:$AN,IX!$Y:$Y,A17)-SUMIFS(IX!$AO:$AO,IX!$Y:$Y,A17),0)</f>
        <v>10126</v>
      </c>
      <c r="L17" s="19">
        <f>IF(YEAR(X!$G$2)=YEAR(CIT!$C$1),SUMIFS(X!$AN:$AN,X!$Y:$Y,A17)-SUMIFS(X!$AO:$AO,X!$Y:$Y,A17),0)</f>
        <v>11412</v>
      </c>
      <c r="M17" s="19">
        <f>IF(YEAR(XI!$G$2)=YEAR(CIT!$C$1),SUMIFS(XI!$AN:$AN,XI!$Y:$Y,A17)-SUMIFS(XI!$AO:$AO,XI!$Y:$Y,A17),0)</f>
        <v>12698</v>
      </c>
      <c r="N17" s="19">
        <f>IF(YEAR(XII!$G$2)=YEAR(CIT!$C$1),SUMIFS(XII!$AN:$AN,XII!$Y:$Y,A17)-SUMIFS(XII!$AO:$AO,XII!$Y:$Y,A17),0)</f>
        <v>13984</v>
      </c>
    </row>
    <row r="18" spans="1:14" ht="14.5" thickBot="1" x14ac:dyDescent="0.35">
      <c r="A18" s="26"/>
      <c r="B18" s="29" t="str">
        <f>IF(A18&lt;&gt;"",IF(LEN(A18)=4,IFERROR(VLOOKUP(A18,I!Y:AE,7,FALSE),IFERROR(VLOOKUP(A18,II!Y:AE,7,FALSE),IFERROR(VLOOKUP(A18,III!Y:AE,7,FALSE),IFERROR(VLOOKUP(A18,IV!Y:AE,7,FALSE),IFERROR(VLOOKUP(A18,V!Y:AE,7,FALSE),IFERROR(VLOOKUP(A18,VI!Y:AE,7,FALSE),IFERROR(VLOOKUP(A18,VII!Y:AE,7,FALSE),IFERROR(VLOOKUP(A18,VIII!Y:AE,7,FALSE),IFERROR(VLOOKUP(A18,IX!Y:AE,7,FALSE),IFERROR(VLOOKUP(A18,X!Y:AE,7,FALSE),IFERROR(VLOOKUP(A18,XI!Y:AE,7,FALSE),VLOOKUP(A18,XII!Y:AE,7,FALSE)))))))))))),IFERROR((VLOOKUP(A18,I!Y:AE,7,FALSE)&amp;" - "&amp;VLOOKUP(A18,I!Y:AG,9,FALSE)),IFERROR((VLOOKUP(A18,II!Y:AE,7,FALSE)&amp;" - "&amp;VLOOKUP(A18,II!Y:AG,9,FALSE)),IFERROR((VLOOKUP(A18,III!Y:AE,7,FALSE)&amp;" - "&amp;VLOOKUP(A18,III!Y:AG,9,FALSE)),IFERROR((VLOOKUP(A18,IV!Y:AE,7,FALSE)&amp;" - "&amp;VLOOKUP(A18,IV!Y:AG,9,FALSE)),IFERROR((VLOOKUP(A18,V!Y:AE,7,FALSE)&amp;" - "&amp;VLOOKUP(A18,V!Y:AG,9,FALSE)),IFERROR((VLOOKUP(A18,VI!Y:AE,7,FALSE)&amp;" - "&amp;VLOOKUP(A18,VI!Y:AG,9,FALSE)),IFERROR((VLOOKUP(A18,VII!Y:AE,7,FALSE)&amp;" - "&amp;VLOOKUP(A18,VII!Y:AG,9,FALSE)),IFERROR((VLOOKUP(A18,VIII!Y:AE,7,FALSE)&amp;" - "&amp;VLOOKUP(A18,VIII!Y:AG,9,FALSE)),IFERROR((VLOOKUP(A18,IX!Y:AE,7,FALSE)&amp;" - "&amp;VLOOKUP(A18,IX!Y:AG,9,FALSE)),IFERROR((VLOOKUP(A18,X!Y:AE,7,FALSE)&amp;" - "&amp;VLOOKUP(A18,X!Y:AG,9,FALSE)),IFERROR(VLOOKUP(A18,XI!Y:AE,7,FALSE)&amp;" - "&amp;VLOOKUP(A18,XI!Y:AG,9,FALSE),VLOOKUP(A18,XII!Y:AE,7,FALSE)&amp;" - "&amp;VLOOKUP(A18,XII!Y:AG,9,FALSE))))))))))))),"")</f>
        <v/>
      </c>
      <c r="C18" s="19">
        <f>IF(YEAR(I!$G$2)=YEAR(CIT!$C$1),SUMIFS(I!$AN:$AN,I!$Y:$Y,A18)-SUMIFS(I!$AO:$AO,I!$Y:$Y,A18),0)</f>
        <v>0</v>
      </c>
      <c r="D18" s="19">
        <f>IF(YEAR(II!$G$2)=YEAR(CIT!$C$1),SUMIFS(II!$AN:$AN,II!$Y:$Y,A18)-SUMIFS(II!$AO:$AO,II!$Y:$Y,A18),0)</f>
        <v>0</v>
      </c>
      <c r="E18" s="19">
        <f>IF(YEAR(III!$G$2)=YEAR(CIT!$C$1),SUMIFS(III!$AN:$AN,III!$Y:$Y,A18)-SUMIFS(III!$AO:$AO,III!$Y:$Y,A18),0)</f>
        <v>0</v>
      </c>
      <c r="F18" s="19">
        <f>IF(YEAR(IV!$G$2)=YEAR(CIT!$C$1),SUMIFS(IV!$AN:$AN,IV!$Y:$Y,A18)-SUMIFS(IV!$AO:$AO,IV!$Y:$Y,A18),0)</f>
        <v>0</v>
      </c>
      <c r="G18" s="19">
        <f>IF(YEAR(V!$G$2)=YEAR(CIT!$C$1),SUMIFS(V!$AN:$AN,V!$Y:$Y,A18)-SUMIFS(V!$AO:$AO,V!$Y:$Y,A18),0)</f>
        <v>0</v>
      </c>
      <c r="H18" s="19">
        <f>IF(YEAR(VI!$G$2)=YEAR(CIT!$C$1),SUMIFS(VI!$AN:$AN,VI!$Y:$Y,A18)-SUMIFS(VI!$AO:$AO,VI!$Y:$Y,A18),0)</f>
        <v>0</v>
      </c>
      <c r="I18" s="19">
        <f>IF(YEAR(VII!$G$2)=YEAR(CIT!$C$1),SUMIFS(VII!$AN:$AN,VII!$Y:$Y,A18)-SUMIFS(VII!$AO:$AO,VII!$Y:$Y,A18),0)</f>
        <v>0</v>
      </c>
      <c r="J18" s="19">
        <f>IF(YEAR(VIII!$G$2)=YEAR(CIT!$C$1),SUMIFS(VIII!$AN:$AN,VIII!$Y:$Y,A18)-SUMIFS(VIII!$AO:$AO,VIII!$Y:$Y,A18),0)</f>
        <v>0</v>
      </c>
      <c r="K18" s="19">
        <f>IF(YEAR(IX!$G$2)=YEAR(CIT!$C$1),SUMIFS(IX!$AN:$AN,IX!$Y:$Y,A18)-SUMIFS(IX!$AO:$AO,IX!$Y:$Y,A18),0)</f>
        <v>0</v>
      </c>
      <c r="L18" s="19">
        <f>IF(YEAR(X!$G$2)=YEAR(CIT!$C$1),SUMIFS(X!$AN:$AN,X!$Y:$Y,A18)-SUMIFS(X!$AO:$AO,X!$Y:$Y,A18),0)</f>
        <v>0</v>
      </c>
      <c r="M18" s="19">
        <f>IF(YEAR(XI!$G$2)=YEAR(CIT!$C$1),SUMIFS(XI!$AN:$AN,XI!$Y:$Y,A18)-SUMIFS(XI!$AO:$AO,XI!$Y:$Y,A18),0)</f>
        <v>0</v>
      </c>
      <c r="N18" s="19">
        <f>IF(YEAR(XII!$G$2)=YEAR(CIT!$C$1),SUMIFS(XII!$AN:$AN,XII!$Y:$Y,A18)-SUMIFS(XII!$AO:$AO,XII!$Y:$Y,A18),0)</f>
        <v>0</v>
      </c>
    </row>
    <row r="19" spans="1:14" ht="14.5" thickBot="1" x14ac:dyDescent="0.35">
      <c r="A19" s="26"/>
      <c r="B19" s="29" t="str">
        <f>IF(A19&lt;&gt;"",IF(LEN(A19)=4,IFERROR(VLOOKUP(A19,I!Y:AE,7,FALSE),IFERROR(VLOOKUP(A19,II!Y:AE,7,FALSE),IFERROR(VLOOKUP(A19,III!Y:AE,7,FALSE),IFERROR(VLOOKUP(A19,IV!Y:AE,7,FALSE),IFERROR(VLOOKUP(A19,V!Y:AE,7,FALSE),IFERROR(VLOOKUP(A19,VI!Y:AE,7,FALSE),IFERROR(VLOOKUP(A19,VII!Y:AE,7,FALSE),IFERROR(VLOOKUP(A19,VIII!Y:AE,7,FALSE),IFERROR(VLOOKUP(A19,IX!Y:AE,7,FALSE),IFERROR(VLOOKUP(A19,X!Y:AE,7,FALSE),IFERROR(VLOOKUP(A19,XI!Y:AE,7,FALSE),VLOOKUP(A19,XII!Y:AE,7,FALSE)))))))))))),IFERROR((VLOOKUP(A19,I!Y:AE,7,FALSE)&amp;" - "&amp;VLOOKUP(A19,I!Y:AG,9,FALSE)),IFERROR((VLOOKUP(A19,II!Y:AE,7,FALSE)&amp;" - "&amp;VLOOKUP(A19,II!Y:AG,9,FALSE)),IFERROR((VLOOKUP(A19,III!Y:AE,7,FALSE)&amp;" - "&amp;VLOOKUP(A19,III!Y:AG,9,FALSE)),IFERROR((VLOOKUP(A19,IV!Y:AE,7,FALSE)&amp;" - "&amp;VLOOKUP(A19,IV!Y:AG,9,FALSE)),IFERROR((VLOOKUP(A19,V!Y:AE,7,FALSE)&amp;" - "&amp;VLOOKUP(A19,V!Y:AG,9,FALSE)),IFERROR((VLOOKUP(A19,VI!Y:AE,7,FALSE)&amp;" - "&amp;VLOOKUP(A19,VI!Y:AG,9,FALSE)),IFERROR((VLOOKUP(A19,VII!Y:AE,7,FALSE)&amp;" - "&amp;VLOOKUP(A19,VII!Y:AG,9,FALSE)),IFERROR((VLOOKUP(A19,VIII!Y:AE,7,FALSE)&amp;" - "&amp;VLOOKUP(A19,VIII!Y:AG,9,FALSE)),IFERROR((VLOOKUP(A19,IX!Y:AE,7,FALSE)&amp;" - "&amp;VLOOKUP(A19,IX!Y:AG,9,FALSE)),IFERROR((VLOOKUP(A19,X!Y:AE,7,FALSE)&amp;" - "&amp;VLOOKUP(A19,X!Y:AG,9,FALSE)),IFERROR(VLOOKUP(A19,XI!Y:AE,7,FALSE)&amp;" - "&amp;VLOOKUP(A19,XI!Y:AG,9,FALSE),VLOOKUP(A19,XII!Y:AE,7,FALSE)&amp;" - "&amp;VLOOKUP(A19,XII!Y:AG,9,FALSE))))))))))))),"")</f>
        <v/>
      </c>
      <c r="C19" s="30">
        <f>IF(YEAR(I!$G$2)=YEAR(CIT!$C$1),SUMIFS(I!$AN:$AN,I!$Y:$Y,A19)-SUMIFS(I!$AO:$AO,I!$Y:$Y,A19),0)</f>
        <v>0</v>
      </c>
      <c r="D19" s="30">
        <f>IF(YEAR(II!$G$2)=YEAR(CIT!$C$1),SUMIFS(II!$AN:$AN,II!$Y:$Y,A19)-SUMIFS(II!$AO:$AO,II!$Y:$Y,A19),0)</f>
        <v>0</v>
      </c>
      <c r="E19" s="30">
        <f>IF(YEAR(III!$G$2)=YEAR(CIT!$C$1),SUMIFS(III!$AN:$AN,III!$Y:$Y,A19)-SUMIFS(III!$AO:$AO,III!$Y:$Y,A19),0)</f>
        <v>0</v>
      </c>
      <c r="F19" s="30">
        <f>IF(YEAR(IV!$G$2)=YEAR(CIT!$C$1),SUMIFS(IV!$AN:$AN,IV!$Y:$Y,A19)-SUMIFS(IV!$AO:$AO,IV!$Y:$Y,A19),0)</f>
        <v>0</v>
      </c>
      <c r="G19" s="30">
        <f>IF(YEAR(V!$G$2)=YEAR(CIT!$C$1),SUMIFS(V!$AN:$AN,V!$Y:$Y,A19)-SUMIFS(V!$AO:$AO,V!$Y:$Y,A19),0)</f>
        <v>0</v>
      </c>
      <c r="H19" s="30">
        <f>IF(YEAR(VI!$G$2)=YEAR(CIT!$C$1),SUMIFS(VI!$AN:$AN,VI!$Y:$Y,A19)-SUMIFS(VI!$AO:$AO,VI!$Y:$Y,A19),0)</f>
        <v>0</v>
      </c>
      <c r="I19" s="30">
        <f>IF(YEAR(VII!$G$2)=YEAR(CIT!$C$1),SUMIFS(VII!$AN:$AN,VII!$Y:$Y,A19)-SUMIFS(VII!$AO:$AO,VII!$Y:$Y,A19),0)</f>
        <v>0</v>
      </c>
      <c r="J19" s="30">
        <f>IF(YEAR(VIII!$G$2)=YEAR(CIT!$C$1),SUMIFS(VIII!$AN:$AN,VIII!$Y:$Y,A19)-SUMIFS(VIII!$AO:$AO,VIII!$Y:$Y,A19),0)</f>
        <v>0</v>
      </c>
      <c r="K19" s="30">
        <f>IF(YEAR(IX!$G$2)=YEAR(CIT!$C$1),SUMIFS(IX!$AN:$AN,IX!$Y:$Y,A19)-SUMIFS(IX!$AO:$AO,IX!$Y:$Y,A19),0)</f>
        <v>0</v>
      </c>
      <c r="L19" s="30">
        <f>IF(YEAR(X!$G$2)=YEAR(CIT!$C$1),SUMIFS(X!$AN:$AN,X!$Y:$Y,A19)-SUMIFS(X!$AO:$AO,X!$Y:$Y,A19),0)</f>
        <v>0</v>
      </c>
      <c r="M19" s="30">
        <f>IF(YEAR(XI!$G$2)=YEAR(CIT!$C$1),SUMIFS(XI!$AN:$AN,XI!$Y:$Y,A19)-SUMIFS(XI!$AO:$AO,XI!$Y:$Y,A19),0)</f>
        <v>0</v>
      </c>
      <c r="N19" s="30">
        <f>IF(YEAR(XII!$G$2)=YEAR(CIT!$C$1),SUMIFS(XII!$AN:$AN,XII!$Y:$Y,A19)-SUMIFS(XII!$AO:$AO,XII!$Y:$Y,A19),0)</f>
        <v>0</v>
      </c>
    </row>
    <row r="20" spans="1:14" ht="14.5" thickBot="1" x14ac:dyDescent="0.35">
      <c r="A20" s="26"/>
      <c r="B20" s="29" t="str">
        <f>IF(A20&lt;&gt;"",IF(LEN(A20)=4,IFERROR(VLOOKUP(A20,I!Y:AE,7,FALSE),IFERROR(VLOOKUP(A20,II!Y:AE,7,FALSE),IFERROR(VLOOKUP(A20,III!Y:AE,7,FALSE),IFERROR(VLOOKUP(A20,IV!Y:AE,7,FALSE),IFERROR(VLOOKUP(A20,V!Y:AE,7,FALSE),IFERROR(VLOOKUP(A20,VI!Y:AE,7,FALSE),IFERROR(VLOOKUP(A20,VII!Y:AE,7,FALSE),IFERROR(VLOOKUP(A20,VIII!Y:AE,7,FALSE),IFERROR(VLOOKUP(A20,IX!Y:AE,7,FALSE),IFERROR(VLOOKUP(A20,X!Y:AE,7,FALSE),IFERROR(VLOOKUP(A20,XI!Y:AE,7,FALSE),VLOOKUP(A20,XII!Y:AE,7,FALSE)))))))))))),IFERROR((VLOOKUP(A20,I!Y:AE,7,FALSE)&amp;" - "&amp;VLOOKUP(A20,I!Y:AG,9,FALSE)),IFERROR((VLOOKUP(A20,II!Y:AE,7,FALSE)&amp;" - "&amp;VLOOKUP(A20,II!Y:AG,9,FALSE)),IFERROR((VLOOKUP(A20,III!Y:AE,7,FALSE)&amp;" - "&amp;VLOOKUP(A20,III!Y:AG,9,FALSE)),IFERROR((VLOOKUP(A20,IV!Y:AE,7,FALSE)&amp;" - "&amp;VLOOKUP(A20,IV!Y:AG,9,FALSE)),IFERROR((VLOOKUP(A20,V!Y:AE,7,FALSE)&amp;" - "&amp;VLOOKUP(A20,V!Y:AG,9,FALSE)),IFERROR((VLOOKUP(A20,VI!Y:AE,7,FALSE)&amp;" - "&amp;VLOOKUP(A20,VI!Y:AG,9,FALSE)),IFERROR((VLOOKUP(A20,VII!Y:AE,7,FALSE)&amp;" - "&amp;VLOOKUP(A20,VII!Y:AG,9,FALSE)),IFERROR((VLOOKUP(A20,VIII!Y:AE,7,FALSE)&amp;" - "&amp;VLOOKUP(A20,VIII!Y:AG,9,FALSE)),IFERROR((VLOOKUP(A20,IX!Y:AE,7,FALSE)&amp;" - "&amp;VLOOKUP(A20,IX!Y:AG,9,FALSE)),IFERROR((VLOOKUP(A20,X!Y:AE,7,FALSE)&amp;" - "&amp;VLOOKUP(A20,X!Y:AG,9,FALSE)),IFERROR(VLOOKUP(A20,XI!Y:AE,7,FALSE)&amp;" - "&amp;VLOOKUP(A20,XI!Y:AG,9,FALSE),VLOOKUP(A20,XII!Y:AE,7,FALSE)&amp;" - "&amp;VLOOKUP(A20,XII!Y:AG,9,FALSE))))))))))))),"")</f>
        <v/>
      </c>
      <c r="C20" s="19">
        <f>IF(YEAR(I!$G$2)=YEAR(CIT!$C$1),SUMIFS(I!$AN:$AN,I!$Y:$Y,A20)-SUMIFS(I!$AO:$AO,I!$Y:$Y,A20),0)</f>
        <v>0</v>
      </c>
      <c r="D20" s="19">
        <f>IF(YEAR(II!$G$2)=YEAR(CIT!$C$1),SUMIFS(II!$AN:$AN,II!$Y:$Y,A20)-SUMIFS(II!$AO:$AO,II!$Y:$Y,A20),0)</f>
        <v>0</v>
      </c>
      <c r="E20" s="19">
        <f>IF(YEAR(III!$G$2)=YEAR(CIT!$C$1),SUMIFS(III!$AN:$AN,III!$Y:$Y,A20)-SUMIFS(III!$AO:$AO,III!$Y:$Y,A20),0)</f>
        <v>0</v>
      </c>
      <c r="F20" s="19">
        <f>IF(YEAR(IV!$G$2)=YEAR(CIT!$C$1),SUMIFS(IV!$AN:$AN,IV!$Y:$Y,A20)-SUMIFS(IV!$AO:$AO,IV!$Y:$Y,A20),0)</f>
        <v>0</v>
      </c>
      <c r="G20" s="19">
        <f>IF(YEAR(V!$G$2)=YEAR(CIT!$C$1),SUMIFS(V!$AN:$AN,V!$Y:$Y,A20)-SUMIFS(V!$AO:$AO,V!$Y:$Y,A20),0)</f>
        <v>0</v>
      </c>
      <c r="H20" s="19">
        <f>IF(YEAR(VI!$G$2)=YEAR(CIT!$C$1),SUMIFS(VI!$AN:$AN,VI!$Y:$Y,A20)-SUMIFS(VI!$AO:$AO,VI!$Y:$Y,A20),0)</f>
        <v>0</v>
      </c>
      <c r="I20" s="19">
        <f>IF(YEAR(VII!$G$2)=YEAR(CIT!$C$1),SUMIFS(VII!$AN:$AN,VII!$Y:$Y,A20)-SUMIFS(VII!$AO:$AO,VII!$Y:$Y,A20),0)</f>
        <v>0</v>
      </c>
      <c r="J20" s="19">
        <f>IF(YEAR(VIII!$G$2)=YEAR(CIT!$C$1),SUMIFS(VIII!$AN:$AN,VIII!$Y:$Y,A20)-SUMIFS(VIII!$AO:$AO,VIII!$Y:$Y,A20),0)</f>
        <v>0</v>
      </c>
      <c r="K20" s="19">
        <f>IF(YEAR(IX!$G$2)=YEAR(CIT!$C$1),SUMIFS(IX!$AN:$AN,IX!$Y:$Y,A20)-SUMIFS(IX!$AO:$AO,IX!$Y:$Y,A20),0)</f>
        <v>0</v>
      </c>
      <c r="L20" s="19">
        <f>IF(YEAR(X!$G$2)=YEAR(CIT!$C$1),SUMIFS(X!$AN:$AN,X!$Y:$Y,A20)-SUMIFS(X!$AO:$AO,X!$Y:$Y,A20),0)</f>
        <v>0</v>
      </c>
      <c r="M20" s="19">
        <f>IF(YEAR(XI!$G$2)=YEAR(CIT!$C$1),SUMIFS(XI!$AN:$AN,XI!$Y:$Y,A20)-SUMIFS(XI!$AO:$AO,XI!$Y:$Y,A20),0)</f>
        <v>0</v>
      </c>
      <c r="N20" s="19">
        <f>IF(YEAR(XII!$G$2)=YEAR(CIT!$C$1),SUMIFS(XII!$AN:$AN,XII!$Y:$Y,A20)-SUMIFS(XII!$AO:$AO,XII!$Y:$Y,A20),0)</f>
        <v>0</v>
      </c>
    </row>
    <row r="21" spans="1:14" ht="14.5" thickBot="1" x14ac:dyDescent="0.35">
      <c r="A21" s="28"/>
      <c r="B21" s="29" t="str">
        <f>IF(A21&lt;&gt;"",IF(LEN(A21)=4,IFERROR(VLOOKUP(A21,I!Y:AE,7,FALSE),IFERROR(VLOOKUP(A21,II!Y:AE,7,FALSE),IFERROR(VLOOKUP(A21,III!Y:AE,7,FALSE),IFERROR(VLOOKUP(A21,IV!Y:AE,7,FALSE),IFERROR(VLOOKUP(A21,V!Y:AE,7,FALSE),IFERROR(VLOOKUP(A21,VI!Y:AE,7,FALSE),IFERROR(VLOOKUP(A21,VII!Y:AE,7,FALSE),IFERROR(VLOOKUP(A21,VIII!Y:AE,7,FALSE),IFERROR(VLOOKUP(A21,IX!Y:AE,7,FALSE),IFERROR(VLOOKUP(A21,X!Y:AE,7,FALSE),IFERROR(VLOOKUP(A21,XI!Y:AE,7,FALSE),VLOOKUP(A21,XII!Y:AE,7,FALSE)))))))))))),IFERROR((VLOOKUP(A21,I!Y:AE,7,FALSE)&amp;" - "&amp;VLOOKUP(A21,I!Y:AG,9,FALSE)),IFERROR((VLOOKUP(A21,II!Y:AE,7,FALSE)&amp;" - "&amp;VLOOKUP(A21,II!Y:AG,9,FALSE)),IFERROR((VLOOKUP(A21,III!Y:AE,7,FALSE)&amp;" - "&amp;VLOOKUP(A21,III!Y:AG,9,FALSE)),IFERROR((VLOOKUP(A21,IV!Y:AE,7,FALSE)&amp;" - "&amp;VLOOKUP(A21,IV!Y:AG,9,FALSE)),IFERROR((VLOOKUP(A21,V!Y:AE,7,FALSE)&amp;" - "&amp;VLOOKUP(A21,V!Y:AG,9,FALSE)),IFERROR((VLOOKUP(A21,VI!Y:AE,7,FALSE)&amp;" - "&amp;VLOOKUP(A21,VI!Y:AG,9,FALSE)),IFERROR((VLOOKUP(A21,VII!Y:AE,7,FALSE)&amp;" - "&amp;VLOOKUP(A21,VII!Y:AG,9,FALSE)),IFERROR((VLOOKUP(A21,VIII!Y:AE,7,FALSE)&amp;" - "&amp;VLOOKUP(A21,VIII!Y:AG,9,FALSE)),IFERROR((VLOOKUP(A21,IX!Y:AE,7,FALSE)&amp;" - "&amp;VLOOKUP(A21,IX!Y:AG,9,FALSE)),IFERROR((VLOOKUP(A21,X!Y:AE,7,FALSE)&amp;" - "&amp;VLOOKUP(A21,X!Y:AG,9,FALSE)),IFERROR(VLOOKUP(A21,XI!Y:AE,7,FALSE)&amp;" - "&amp;VLOOKUP(A21,XI!Y:AG,9,FALSE),VLOOKUP(A21,XII!Y:AE,7,FALSE)&amp;" - "&amp;VLOOKUP(A21,XII!Y:AG,9,FALSE))))))))))))),"")</f>
        <v/>
      </c>
      <c r="C21" s="19">
        <f>IF(YEAR(I!$G$2)=YEAR(CIT!$C$1),SUMIFS(I!$AN:$AN,I!$Y:$Y,A21)-SUMIFS(I!$AO:$AO,I!$Y:$Y,A21),0)</f>
        <v>0</v>
      </c>
      <c r="D21" s="19">
        <f>IF(YEAR(II!$G$2)=YEAR(CIT!$C$1),SUMIFS(II!$AN:$AN,II!$Y:$Y,A21)-SUMIFS(II!$AO:$AO,II!$Y:$Y,A21),0)</f>
        <v>0</v>
      </c>
      <c r="E21" s="19">
        <f>IF(YEAR(III!$G$2)=YEAR(CIT!$C$1),SUMIFS(III!$AN:$AN,III!$Y:$Y,A21)-SUMIFS(III!$AO:$AO,III!$Y:$Y,A21),0)</f>
        <v>0</v>
      </c>
      <c r="F21" s="19">
        <f>IF(YEAR(IV!$G$2)=YEAR(CIT!$C$1),SUMIFS(IV!$AN:$AN,IV!$Y:$Y,A21)-SUMIFS(IV!$AO:$AO,IV!$Y:$Y,A21),0)</f>
        <v>0</v>
      </c>
      <c r="G21" s="19">
        <f>IF(YEAR(V!$G$2)=YEAR(CIT!$C$1),SUMIFS(V!$AN:$AN,V!$Y:$Y,A21)-SUMIFS(V!$AO:$AO,V!$Y:$Y,A21),0)</f>
        <v>0</v>
      </c>
      <c r="H21" s="19">
        <f>IF(YEAR(VI!$G$2)=YEAR(CIT!$C$1),SUMIFS(VI!$AN:$AN,VI!$Y:$Y,A21)-SUMIFS(VI!$AO:$AO,VI!$Y:$Y,A21),0)</f>
        <v>0</v>
      </c>
      <c r="I21" s="19">
        <f>IF(YEAR(VII!$G$2)=YEAR(CIT!$C$1),SUMIFS(VII!$AN:$AN,VII!$Y:$Y,A21)-SUMIFS(VII!$AO:$AO,VII!$Y:$Y,A21),0)</f>
        <v>0</v>
      </c>
      <c r="J21" s="19">
        <f>IF(YEAR(VIII!$G$2)=YEAR(CIT!$C$1),SUMIFS(VIII!$AN:$AN,VIII!$Y:$Y,A21)-SUMIFS(VIII!$AO:$AO,VIII!$Y:$Y,A21),0)</f>
        <v>0</v>
      </c>
      <c r="K21" s="19">
        <f>IF(YEAR(IX!$G$2)=YEAR(CIT!$C$1),SUMIFS(IX!$AN:$AN,IX!$Y:$Y,A21)-SUMIFS(IX!$AO:$AO,IX!$Y:$Y,A21),0)</f>
        <v>0</v>
      </c>
      <c r="L21" s="19">
        <f>IF(YEAR(X!$G$2)=YEAR(CIT!$C$1),SUMIFS(X!$AN:$AN,X!$Y:$Y,A21)-SUMIFS(X!$AO:$AO,X!$Y:$Y,A21),0)</f>
        <v>0</v>
      </c>
      <c r="M21" s="19">
        <f>IF(YEAR(XI!$G$2)=YEAR(CIT!$C$1),SUMIFS(XI!$AN:$AN,XI!$Y:$Y,A21)-SUMIFS(XI!$AO:$AO,XI!$Y:$Y,A21),0)</f>
        <v>0</v>
      </c>
      <c r="N21" s="19">
        <f>IF(YEAR(XII!$G$2)=YEAR(CIT!$C$1),SUMIFS(XII!$AN:$AN,XII!$Y:$Y,A21)-SUMIFS(XII!$AO:$AO,XII!$Y:$Y,A21),0)</f>
        <v>0</v>
      </c>
    </row>
    <row r="22" spans="1:14" ht="14.5" thickBot="1" x14ac:dyDescent="0.35">
      <c r="A22" s="26"/>
      <c r="B22" s="29" t="str">
        <f>IF(A22&lt;&gt;"",IF(LEN(A22)=4,IFERROR(VLOOKUP(A22,I!Y:AE,7,FALSE),IFERROR(VLOOKUP(A22,II!Y:AE,7,FALSE),IFERROR(VLOOKUP(A22,III!Y:AE,7,FALSE),IFERROR(VLOOKUP(A22,IV!Y:AE,7,FALSE),IFERROR(VLOOKUP(A22,V!Y:AE,7,FALSE),IFERROR(VLOOKUP(A22,VI!Y:AE,7,FALSE),IFERROR(VLOOKUP(A22,VII!Y:AE,7,FALSE),IFERROR(VLOOKUP(A22,VIII!Y:AE,7,FALSE),IFERROR(VLOOKUP(A22,IX!Y:AE,7,FALSE),IFERROR(VLOOKUP(A22,X!Y:AE,7,FALSE),IFERROR(VLOOKUP(A22,XI!Y:AE,7,FALSE),VLOOKUP(A22,XII!Y:AE,7,FALSE)))))))))))),IFERROR((VLOOKUP(A22,I!Y:AE,7,FALSE)&amp;" - "&amp;VLOOKUP(A22,I!Y:AG,9,FALSE)),IFERROR((VLOOKUP(A22,II!Y:AE,7,FALSE)&amp;" - "&amp;VLOOKUP(A22,II!Y:AG,9,FALSE)),IFERROR((VLOOKUP(A22,III!Y:AE,7,FALSE)&amp;" - "&amp;VLOOKUP(A22,III!Y:AG,9,FALSE)),IFERROR((VLOOKUP(A22,IV!Y:AE,7,FALSE)&amp;" - "&amp;VLOOKUP(A22,IV!Y:AG,9,FALSE)),IFERROR((VLOOKUP(A22,V!Y:AE,7,FALSE)&amp;" - "&amp;VLOOKUP(A22,V!Y:AG,9,FALSE)),IFERROR((VLOOKUP(A22,VI!Y:AE,7,FALSE)&amp;" - "&amp;VLOOKUP(A22,VI!Y:AG,9,FALSE)),IFERROR((VLOOKUP(A22,VII!Y:AE,7,FALSE)&amp;" - "&amp;VLOOKUP(A22,VII!Y:AG,9,FALSE)),IFERROR((VLOOKUP(A22,VIII!Y:AE,7,FALSE)&amp;" - "&amp;VLOOKUP(A22,VIII!Y:AG,9,FALSE)),IFERROR((VLOOKUP(A22,IX!Y:AE,7,FALSE)&amp;" - "&amp;VLOOKUP(A22,IX!Y:AG,9,FALSE)),IFERROR((VLOOKUP(A22,X!Y:AE,7,FALSE)&amp;" - "&amp;VLOOKUP(A22,X!Y:AG,9,FALSE)),IFERROR(VLOOKUP(A22,XI!Y:AE,7,FALSE)&amp;" - "&amp;VLOOKUP(A22,XI!Y:AG,9,FALSE),VLOOKUP(A22,XII!Y:AE,7,FALSE)&amp;" - "&amp;VLOOKUP(A22,XII!Y:AG,9,FALSE))))))))))))),"")</f>
        <v/>
      </c>
      <c r="C22" s="19">
        <f>IF(YEAR(I!$G$2)=YEAR(CIT!$C$1),SUMIFS(I!$AN:$AN,I!$Y:$Y,A22)-SUMIFS(I!$AO:$AO,I!$Y:$Y,A22),0)</f>
        <v>0</v>
      </c>
      <c r="D22" s="19">
        <f>IF(YEAR(II!$G$2)=YEAR(CIT!$C$1),SUMIFS(II!$AN:$AN,II!$Y:$Y,A22)-SUMIFS(II!$AO:$AO,II!$Y:$Y,A22),0)</f>
        <v>0</v>
      </c>
      <c r="E22" s="19">
        <f>IF(YEAR(III!$G$2)=YEAR(CIT!$C$1),SUMIFS(III!$AN:$AN,III!$Y:$Y,A22)-SUMIFS(III!$AO:$AO,III!$Y:$Y,A22),0)</f>
        <v>0</v>
      </c>
      <c r="F22" s="19">
        <f>IF(YEAR(IV!$G$2)=YEAR(CIT!$C$1),SUMIFS(IV!$AN:$AN,IV!$Y:$Y,A22)-SUMIFS(IV!$AO:$AO,IV!$Y:$Y,A22),0)</f>
        <v>0</v>
      </c>
      <c r="G22" s="19">
        <f>IF(YEAR(V!$G$2)=YEAR(CIT!$C$1),SUMIFS(V!$AN:$AN,V!$Y:$Y,A22)-SUMIFS(V!$AO:$AO,V!$Y:$Y,A22),0)</f>
        <v>0</v>
      </c>
      <c r="H22" s="19">
        <f>IF(YEAR(VI!$G$2)=YEAR(CIT!$C$1),SUMIFS(VI!$AN:$AN,VI!$Y:$Y,A22)-SUMIFS(VI!$AO:$AO,VI!$Y:$Y,A22),0)</f>
        <v>0</v>
      </c>
      <c r="I22" s="19">
        <f>IF(YEAR(VII!$G$2)=YEAR(CIT!$C$1),SUMIFS(VII!$AN:$AN,VII!$Y:$Y,A22)-SUMIFS(VII!$AO:$AO,VII!$Y:$Y,A22),0)</f>
        <v>0</v>
      </c>
      <c r="J22" s="19">
        <f>IF(YEAR(VIII!$G$2)=YEAR(CIT!$C$1),SUMIFS(VIII!$AN:$AN,VIII!$Y:$Y,A22)-SUMIFS(VIII!$AO:$AO,VIII!$Y:$Y,A22),0)</f>
        <v>0</v>
      </c>
      <c r="K22" s="19">
        <f>IF(YEAR(IX!$G$2)=YEAR(CIT!$C$1),SUMIFS(IX!$AN:$AN,IX!$Y:$Y,A22)-SUMIFS(IX!$AO:$AO,IX!$Y:$Y,A22),0)</f>
        <v>0</v>
      </c>
      <c r="L22" s="19">
        <f>IF(YEAR(X!$G$2)=YEAR(CIT!$C$1),SUMIFS(X!$AN:$AN,X!$Y:$Y,A22)-SUMIFS(X!$AO:$AO,X!$Y:$Y,A22),0)</f>
        <v>0</v>
      </c>
      <c r="M22" s="19">
        <f>IF(YEAR(XI!$G$2)=YEAR(CIT!$C$1),SUMIFS(XI!$AN:$AN,XI!$Y:$Y,A22)-SUMIFS(XI!$AO:$AO,XI!$Y:$Y,A22),0)</f>
        <v>0</v>
      </c>
      <c r="N22" s="19">
        <f>IF(YEAR(XII!$G$2)=YEAR(CIT!$C$1),SUMIFS(XII!$AN:$AN,XII!$Y:$Y,A22)-SUMIFS(XII!$AO:$AO,XII!$Y:$Y,A22),0)</f>
        <v>0</v>
      </c>
    </row>
    <row r="23" spans="1:14" ht="14.5" thickBot="1" x14ac:dyDescent="0.35">
      <c r="A23" s="26"/>
      <c r="B23" s="29" t="str">
        <f>IF(A23&lt;&gt;"",IF(LEN(A23)=4,IFERROR(VLOOKUP(A23,I!Y:AE,7,FALSE),IFERROR(VLOOKUP(A23,II!Y:AE,7,FALSE),IFERROR(VLOOKUP(A23,III!Y:AE,7,FALSE),IFERROR(VLOOKUP(A23,IV!Y:AE,7,FALSE),IFERROR(VLOOKUP(A23,V!Y:AE,7,FALSE),IFERROR(VLOOKUP(A23,VI!Y:AE,7,FALSE),IFERROR(VLOOKUP(A23,VII!Y:AE,7,FALSE),IFERROR(VLOOKUP(A23,VIII!Y:AE,7,FALSE),IFERROR(VLOOKUP(A23,IX!Y:AE,7,FALSE),IFERROR(VLOOKUP(A23,X!Y:AE,7,FALSE),IFERROR(VLOOKUP(A23,XI!Y:AE,7,FALSE),VLOOKUP(A23,XII!Y:AE,7,FALSE)))))))))))),IFERROR((VLOOKUP(A23,I!Y:AE,7,FALSE)&amp;" - "&amp;VLOOKUP(A23,I!Y:AG,9,FALSE)),IFERROR((VLOOKUP(A23,II!Y:AE,7,FALSE)&amp;" - "&amp;VLOOKUP(A23,II!Y:AG,9,FALSE)),IFERROR((VLOOKUP(A23,III!Y:AE,7,FALSE)&amp;" - "&amp;VLOOKUP(A23,III!Y:AG,9,FALSE)),IFERROR((VLOOKUP(A23,IV!Y:AE,7,FALSE)&amp;" - "&amp;VLOOKUP(A23,IV!Y:AG,9,FALSE)),IFERROR((VLOOKUP(A23,V!Y:AE,7,FALSE)&amp;" - "&amp;VLOOKUP(A23,V!Y:AG,9,FALSE)),IFERROR((VLOOKUP(A23,VI!Y:AE,7,FALSE)&amp;" - "&amp;VLOOKUP(A23,VI!Y:AG,9,FALSE)),IFERROR((VLOOKUP(A23,VII!Y:AE,7,FALSE)&amp;" - "&amp;VLOOKUP(A23,VII!Y:AG,9,FALSE)),IFERROR((VLOOKUP(A23,VIII!Y:AE,7,FALSE)&amp;" - "&amp;VLOOKUP(A23,VIII!Y:AG,9,FALSE)),IFERROR((VLOOKUP(A23,IX!Y:AE,7,FALSE)&amp;" - "&amp;VLOOKUP(A23,IX!Y:AG,9,FALSE)),IFERROR((VLOOKUP(A23,X!Y:AE,7,FALSE)&amp;" - "&amp;VLOOKUP(A23,X!Y:AG,9,FALSE)),IFERROR(VLOOKUP(A23,XI!Y:AE,7,FALSE)&amp;" - "&amp;VLOOKUP(A23,XI!Y:AG,9,FALSE),VLOOKUP(A23,XII!Y:AE,7,FALSE)&amp;" - "&amp;VLOOKUP(A23,XII!Y:AG,9,FALSE))))))))))))),"")</f>
        <v/>
      </c>
      <c r="C23" s="19">
        <f>IF(YEAR(I!$G$2)=YEAR(CIT!$C$1),SUMIFS(I!$AN:$AN,I!$Y:$Y,A23)-SUMIFS(I!$AO:$AO,I!$Y:$Y,A23),0)</f>
        <v>0</v>
      </c>
      <c r="D23" s="19">
        <f>IF(YEAR(II!$G$2)=YEAR(CIT!$C$1),SUMIFS(II!$AN:$AN,II!$Y:$Y,A23)-SUMIFS(II!$AO:$AO,II!$Y:$Y,A23),0)</f>
        <v>0</v>
      </c>
      <c r="E23" s="19">
        <f>IF(YEAR(III!$G$2)=YEAR(CIT!$C$1),SUMIFS(III!$AN:$AN,III!$Y:$Y,A23)-SUMIFS(III!$AO:$AO,III!$Y:$Y,A23),0)</f>
        <v>0</v>
      </c>
      <c r="F23" s="19">
        <f>IF(YEAR(IV!$G$2)=YEAR(CIT!$C$1),SUMIFS(IV!$AN:$AN,IV!$Y:$Y,A23)-SUMIFS(IV!$AO:$AO,IV!$Y:$Y,A23),0)</f>
        <v>0</v>
      </c>
      <c r="G23" s="19">
        <f>IF(YEAR(V!$G$2)=YEAR(CIT!$C$1),SUMIFS(V!$AN:$AN,V!$Y:$Y,A23)-SUMIFS(V!$AO:$AO,V!$Y:$Y,A23),0)</f>
        <v>0</v>
      </c>
      <c r="H23" s="19">
        <f>IF(YEAR(VI!$G$2)=YEAR(CIT!$C$1),SUMIFS(VI!$AN:$AN,VI!$Y:$Y,A23)-SUMIFS(VI!$AO:$AO,VI!$Y:$Y,A23),0)</f>
        <v>0</v>
      </c>
      <c r="I23" s="19">
        <f>IF(YEAR(VII!$G$2)=YEAR(CIT!$C$1),SUMIFS(VII!$AN:$AN,VII!$Y:$Y,A23)-SUMIFS(VII!$AO:$AO,VII!$Y:$Y,A23),0)</f>
        <v>0</v>
      </c>
      <c r="J23" s="19">
        <f>IF(YEAR(VIII!$G$2)=YEAR(CIT!$C$1),SUMIFS(VIII!$AN:$AN,VIII!$Y:$Y,A23)-SUMIFS(VIII!$AO:$AO,VIII!$Y:$Y,A23),0)</f>
        <v>0</v>
      </c>
      <c r="K23" s="19">
        <f>IF(YEAR(IX!$G$2)=YEAR(CIT!$C$1),SUMIFS(IX!$AN:$AN,IX!$Y:$Y,A23)-SUMIFS(IX!$AO:$AO,IX!$Y:$Y,A23),0)</f>
        <v>0</v>
      </c>
      <c r="L23" s="19">
        <f>IF(YEAR(X!$G$2)=YEAR(CIT!$C$1),SUMIFS(X!$AN:$AN,X!$Y:$Y,A23)-SUMIFS(X!$AO:$AO,X!$Y:$Y,A23),0)</f>
        <v>0</v>
      </c>
      <c r="M23" s="19">
        <f>IF(YEAR(XI!$G$2)=YEAR(CIT!$C$1),SUMIFS(XI!$AN:$AN,XI!$Y:$Y,A23)-SUMIFS(XI!$AO:$AO,XI!$Y:$Y,A23),0)</f>
        <v>0</v>
      </c>
      <c r="N23" s="19">
        <f>IF(YEAR(XII!$G$2)=YEAR(CIT!$C$1),SUMIFS(XII!$AN:$AN,XII!$Y:$Y,A23)-SUMIFS(XII!$AO:$AO,XII!$Y:$Y,A23),0)</f>
        <v>0</v>
      </c>
    </row>
    <row r="24" spans="1:14" ht="14.5" thickBot="1" x14ac:dyDescent="0.35">
      <c r="A24" s="26"/>
      <c r="B24" s="29" t="str">
        <f>IF(A24&lt;&gt;"",IF(LEN(A24)=4,IFERROR(VLOOKUP(A24,I!Y:AE,7,FALSE),IFERROR(VLOOKUP(A24,II!Y:AE,7,FALSE),IFERROR(VLOOKUP(A24,III!Y:AE,7,FALSE),IFERROR(VLOOKUP(A24,IV!Y:AE,7,FALSE),IFERROR(VLOOKUP(A24,V!Y:AE,7,FALSE),IFERROR(VLOOKUP(A24,VI!Y:AE,7,FALSE),IFERROR(VLOOKUP(A24,VII!Y:AE,7,FALSE),IFERROR(VLOOKUP(A24,VIII!Y:AE,7,FALSE),IFERROR(VLOOKUP(A24,IX!Y:AE,7,FALSE),IFERROR(VLOOKUP(A24,X!Y:AE,7,FALSE),IFERROR(VLOOKUP(A24,XI!Y:AE,7,FALSE),VLOOKUP(A24,XII!Y:AE,7,FALSE)))))))))))),IFERROR((VLOOKUP(A24,I!Y:AE,7,FALSE)&amp;" - "&amp;VLOOKUP(A24,I!Y:AG,9,FALSE)),IFERROR((VLOOKUP(A24,II!Y:AE,7,FALSE)&amp;" - "&amp;VLOOKUP(A24,II!Y:AG,9,FALSE)),IFERROR((VLOOKUP(A24,III!Y:AE,7,FALSE)&amp;" - "&amp;VLOOKUP(A24,III!Y:AG,9,FALSE)),IFERROR((VLOOKUP(A24,IV!Y:AE,7,FALSE)&amp;" - "&amp;VLOOKUP(A24,IV!Y:AG,9,FALSE)),IFERROR((VLOOKUP(A24,V!Y:AE,7,FALSE)&amp;" - "&amp;VLOOKUP(A24,V!Y:AG,9,FALSE)),IFERROR((VLOOKUP(A24,VI!Y:AE,7,FALSE)&amp;" - "&amp;VLOOKUP(A24,VI!Y:AG,9,FALSE)),IFERROR((VLOOKUP(A24,VII!Y:AE,7,FALSE)&amp;" - "&amp;VLOOKUP(A24,VII!Y:AG,9,FALSE)),IFERROR((VLOOKUP(A24,VIII!Y:AE,7,FALSE)&amp;" - "&amp;VLOOKUP(A24,VIII!Y:AG,9,FALSE)),IFERROR((VLOOKUP(A24,IX!Y:AE,7,FALSE)&amp;" - "&amp;VLOOKUP(A24,IX!Y:AG,9,FALSE)),IFERROR((VLOOKUP(A24,X!Y:AE,7,FALSE)&amp;" - "&amp;VLOOKUP(A24,X!Y:AG,9,FALSE)),IFERROR(VLOOKUP(A24,XI!Y:AE,7,FALSE)&amp;" - "&amp;VLOOKUP(A24,XI!Y:AG,9,FALSE),VLOOKUP(A24,XII!Y:AE,7,FALSE)&amp;" - "&amp;VLOOKUP(A24,XII!Y:AG,9,FALSE))))))))))))),"")</f>
        <v/>
      </c>
      <c r="C24" s="19">
        <f>IF(YEAR(I!$G$2)=YEAR(CIT!$C$1),SUMIFS(I!$AN:$AN,I!$Y:$Y,A24)-SUMIFS(I!$AO:$AO,I!$Y:$Y,A24),0)</f>
        <v>0</v>
      </c>
      <c r="D24" s="19">
        <f>IF(YEAR(II!$G$2)=YEAR(CIT!$C$1),SUMIFS(II!$AN:$AN,II!$Y:$Y,A24)-SUMIFS(II!$AO:$AO,II!$Y:$Y,A24),0)</f>
        <v>0</v>
      </c>
      <c r="E24" s="19">
        <f>IF(YEAR(III!$G$2)=YEAR(CIT!$C$1),SUMIFS(III!$AN:$AN,III!$Y:$Y,A24)-SUMIFS(III!$AO:$AO,III!$Y:$Y,A24),0)</f>
        <v>0</v>
      </c>
      <c r="F24" s="19">
        <f>IF(YEAR(IV!$G$2)=YEAR(CIT!$C$1),SUMIFS(IV!$AN:$AN,IV!$Y:$Y,A24)-SUMIFS(IV!$AO:$AO,IV!$Y:$Y,A24),0)</f>
        <v>0</v>
      </c>
      <c r="G24" s="19">
        <f>IF(YEAR(V!$G$2)=YEAR(CIT!$C$1),SUMIFS(V!$AN:$AN,V!$Y:$Y,A24)-SUMIFS(V!$AO:$AO,V!$Y:$Y,A24),0)</f>
        <v>0</v>
      </c>
      <c r="H24" s="19">
        <f>IF(YEAR(VI!$G$2)=YEAR(CIT!$C$1),SUMIFS(VI!$AN:$AN,VI!$Y:$Y,A24)-SUMIFS(VI!$AO:$AO,VI!$Y:$Y,A24),0)</f>
        <v>0</v>
      </c>
      <c r="I24" s="19">
        <f>IF(YEAR(VII!$G$2)=YEAR(CIT!$C$1),SUMIFS(VII!$AN:$AN,VII!$Y:$Y,A24)-SUMIFS(VII!$AO:$AO,VII!$Y:$Y,A24),0)</f>
        <v>0</v>
      </c>
      <c r="J24" s="19">
        <f>IF(YEAR(VIII!$G$2)=YEAR(CIT!$C$1),SUMIFS(VIII!$AN:$AN,VIII!$Y:$Y,A24)-SUMIFS(VIII!$AO:$AO,VIII!$Y:$Y,A24),0)</f>
        <v>0</v>
      </c>
      <c r="K24" s="19">
        <f>IF(YEAR(IX!$G$2)=YEAR(CIT!$C$1),SUMIFS(IX!$AN:$AN,IX!$Y:$Y,A24)-SUMIFS(IX!$AO:$AO,IX!$Y:$Y,A24),0)</f>
        <v>0</v>
      </c>
      <c r="L24" s="19">
        <f>IF(YEAR(X!$G$2)=YEAR(CIT!$C$1),SUMIFS(X!$AN:$AN,X!$Y:$Y,A24)-SUMIFS(X!$AO:$AO,X!$Y:$Y,A24),0)</f>
        <v>0</v>
      </c>
      <c r="M24" s="19">
        <f>IF(YEAR(XI!$G$2)=YEAR(CIT!$C$1),SUMIFS(XI!$AN:$AN,XI!$Y:$Y,A24)-SUMIFS(XI!$AO:$AO,XI!$Y:$Y,A24),0)</f>
        <v>0</v>
      </c>
      <c r="N24" s="19">
        <f>IF(YEAR(XII!$G$2)=YEAR(CIT!$C$1),SUMIFS(XII!$AN:$AN,XII!$Y:$Y,A24)-SUMIFS(XII!$AO:$AO,XII!$Y:$Y,A24),0)</f>
        <v>0</v>
      </c>
    </row>
    <row r="25" spans="1:14" ht="14.5" thickBot="1" x14ac:dyDescent="0.35">
      <c r="A25" s="52" t="s">
        <v>106</v>
      </c>
      <c r="B25" s="53"/>
      <c r="C25" s="32">
        <f>SUM(C13:C24)</f>
        <v>14182.06</v>
      </c>
      <c r="D25" s="32">
        <f t="shared" ref="D25:N25" si="1">SUM(D13:D24)</f>
        <v>28778.66</v>
      </c>
      <c r="E25" s="32">
        <f t="shared" si="1"/>
        <v>43637.66</v>
      </c>
      <c r="F25" s="32">
        <f t="shared" si="1"/>
        <v>56050.26</v>
      </c>
      <c r="G25" s="32">
        <f t="shared" si="1"/>
        <v>71446.260000000009</v>
      </c>
      <c r="H25" s="32">
        <f t="shared" si="1"/>
        <v>85681.260000000009</v>
      </c>
      <c r="I25" s="32">
        <f t="shared" si="1"/>
        <v>102428.26000000001</v>
      </c>
      <c r="J25" s="32">
        <f t="shared" si="1"/>
        <v>117599.26000000001</v>
      </c>
      <c r="K25" s="32">
        <f t="shared" si="1"/>
        <v>134588.85999999999</v>
      </c>
      <c r="L25" s="32">
        <f t="shared" si="1"/>
        <v>151578.46</v>
      </c>
      <c r="M25" s="32">
        <f t="shared" si="1"/>
        <v>167906.46</v>
      </c>
      <c r="N25" s="32">
        <f t="shared" si="1"/>
        <v>183733.46</v>
      </c>
    </row>
    <row r="26" spans="1:14" ht="14.5" thickBot="1" x14ac:dyDescent="0.35"/>
    <row r="27" spans="1:14" ht="14.5" thickBot="1" x14ac:dyDescent="0.35">
      <c r="A27" s="55" t="s">
        <v>360</v>
      </c>
      <c r="B27" s="56"/>
      <c r="C27" s="33">
        <f>C11-C25</f>
        <v>-14182.06</v>
      </c>
      <c r="D27" s="33">
        <f t="shared" ref="D27:N27" si="2">D11-D25</f>
        <v>4021.34</v>
      </c>
      <c r="E27" s="33">
        <f t="shared" si="2"/>
        <v>22762.339999999997</v>
      </c>
      <c r="F27" s="33">
        <f t="shared" si="2"/>
        <v>10349.739999999998</v>
      </c>
      <c r="G27" s="33">
        <f t="shared" si="2"/>
        <v>33223.739999999991</v>
      </c>
      <c r="H27" s="33">
        <f t="shared" si="2"/>
        <v>51588.739999999991</v>
      </c>
      <c r="I27" s="33">
        <f t="shared" si="2"/>
        <v>63741.739999999991</v>
      </c>
      <c r="J27" s="33">
        <f t="shared" si="2"/>
        <v>84070.739999999991</v>
      </c>
      <c r="K27" s="33">
        <f t="shared" si="2"/>
        <v>92881.140000000014</v>
      </c>
      <c r="L27" s="33">
        <f>L11-L25</f>
        <v>75891.540000000008</v>
      </c>
      <c r="M27" s="33">
        <f t="shared" si="2"/>
        <v>100263.54000000001</v>
      </c>
      <c r="N27" s="34">
        <f t="shared" si="2"/>
        <v>115436.54000000001</v>
      </c>
    </row>
    <row r="28" spans="1:14" ht="14.5" thickBot="1" x14ac:dyDescent="0.35"/>
    <row r="29" spans="1:14" ht="14.5" thickBot="1" x14ac:dyDescent="0.35">
      <c r="A29" s="59" t="s">
        <v>363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1"/>
    </row>
    <row r="30" spans="1:14" ht="14.5" thickBot="1" x14ac:dyDescent="0.35">
      <c r="A30" s="26"/>
      <c r="B30" s="29" t="str">
        <f>IF(A30&lt;&gt;"",IF(LEN(A30)=4,IFERROR(VLOOKUP(A30,I!Y:AE,7,FALSE),IFERROR(VLOOKUP(A30,II!Y:AE,7,FALSE),IFERROR(VLOOKUP(A30,III!Y:AE,7,FALSE),IFERROR(VLOOKUP(A30,IV!Y:AE,7,FALSE),IFERROR(VLOOKUP(A30,V!Y:AE,7,FALSE),IFERROR(VLOOKUP(A30,VI!Y:AE,7,FALSE),IFERROR(VLOOKUP(A30,VII!Y:AE,7,FALSE),IFERROR(VLOOKUP(A30,VIII!Y:AE,7,FALSE),IFERROR(VLOOKUP(A30,IX!Y:AE,7,FALSE),IFERROR(VLOOKUP(A30,X!Y:AE,7,FALSE),IFERROR(VLOOKUP(A30,XI!Y:AE,7,FALSE),VLOOKUP(A30,XII!Y:AE,7,FALSE)))))))))))),IFERROR((VLOOKUP(A30,I!Y:AE,7,FALSE)&amp;" - "&amp;VLOOKUP(A30,I!Y:AG,9,FALSE)),IFERROR((VLOOKUP(A30,II!Y:AE,7,FALSE)&amp;" - "&amp;VLOOKUP(A30,II!Y:AG,9,FALSE)),IFERROR((VLOOKUP(A30,III!Y:AE,7,FALSE)&amp;" - "&amp;VLOOKUP(A30,III!Y:AG,9,FALSE)),IFERROR((VLOOKUP(A30,IV!Y:AE,7,FALSE)&amp;" - "&amp;VLOOKUP(A30,IV!Y:AG,9,FALSE)),IFERROR((VLOOKUP(A30,V!Y:AE,7,FALSE)&amp;" - "&amp;VLOOKUP(A30,V!Y:AG,9,FALSE)),IFERROR((VLOOKUP(A30,VI!Y:AE,7,FALSE)&amp;" - "&amp;VLOOKUP(A30,VI!Y:AG,9,FALSE)),IFERROR((VLOOKUP(A30,VII!Y:AE,7,FALSE)&amp;" - "&amp;VLOOKUP(A30,VII!Y:AG,9,FALSE)),IFERROR((VLOOKUP(A30,VIII!Y:AE,7,FALSE)&amp;" - "&amp;VLOOKUP(A30,VIII!Y:AG,9,FALSE)),IFERROR((VLOOKUP(A30,IX!Y:AE,7,FALSE)&amp;" - "&amp;VLOOKUP(A30,IX!Y:AG,9,FALSE)),IFERROR((VLOOKUP(A30,X!Y:AE,7,FALSE)&amp;" - "&amp;VLOOKUP(A30,X!Y:AG,9,FALSE)),IFERROR(VLOOKUP(A30,XI!Y:AE,7,FALSE)&amp;" - "&amp;VLOOKUP(A30,XI!Y:AG,9,FALSE),VLOOKUP(A30,XII!Y:AE,7,FALSE)&amp;" - "&amp;VLOOKUP(A30,XII!Y:AG,9,FALSE))))))))))))),"")</f>
        <v/>
      </c>
      <c r="C30" s="19">
        <f>IF(YEAR(I!$G$2)=YEAR(CIT!$C$1),SUMIFS(I!$AO:$AO,I!$Y:$Y,A30)-SUMIFS(I!$AN:$AN,I!$Y:$Y,A30),0)</f>
        <v>0</v>
      </c>
      <c r="D30" s="19">
        <f>IF(YEAR(II!$G$2)=YEAR(CIT!$C$1),SUMIFS(II!$AO:$AO,II!$Y:$Y,A30)-SUMIFS(II!$AN:$AN,II!$Y:$Y,A30),0)</f>
        <v>0</v>
      </c>
      <c r="E30" s="19">
        <f>IF(YEAR(III!$G$2)=YEAR(CIT!$C$1),SUMIFS(III!$AO:$AO,III!$Y:$Y,A30)-SUMIFS(III!$AN:$AN,III!$Y:$Y,A30),0)</f>
        <v>0</v>
      </c>
      <c r="F30" s="19">
        <f>IF(YEAR(IV!$G$2)=YEAR(CIT!$C$1),SUMIFS(IV!$AO:$AO,IV!$Y:$Y,A30)-SUMIFS(IV!$AN:$AN,IV!$Y:$Y,A30),0)</f>
        <v>0</v>
      </c>
      <c r="G30" s="19">
        <f>IF(YEAR(V!$G$2)=YEAR(CIT!$C$1),SUMIFS(V!$AO:$AO,V!$Y:$Y,A30)-SUMIFS(V!$AN:$AN,V!$Y:$Y,A30),0)</f>
        <v>0</v>
      </c>
      <c r="H30" s="19">
        <f>IF(YEAR(VI!$G$2)=YEAR(CIT!$C$1),SUMIFS(VI!$AO:$AO,VI!$Y:$Y,A30)-SUMIFS(VI!$AN:$AN,VI!$Y:$Y,A30),0)</f>
        <v>0</v>
      </c>
      <c r="I30" s="19">
        <f>IF(YEAR(VII!$G$2)=YEAR(CIT!$C$1),SUMIFS(VII!$AO:$AO,VII!$Y:$Y,A30)-SUMIFS(VII!$AN:$AN,VII!$Y:$Y,A30),0)</f>
        <v>0</v>
      </c>
      <c r="J30" s="19">
        <f>IF(YEAR(VIII!$G$2)=YEAR(CIT!$C$1),SUMIFS(VIII!$AO:$AO,VIII!$Y:$Y,A30)-SUMIFS(VIII!$AN:$AN,VIII!$Y:$Y,A30),0)</f>
        <v>0</v>
      </c>
      <c r="K30" s="19">
        <f>IF(YEAR(IX!$G$2)=YEAR(CIT!$C$1),SUMIFS(IX!$AO:$AO,IX!$Y:$Y,A30)-SUMIFS(IX!$AN:$AN,IX!$Y:$Y,A30),0)</f>
        <v>0</v>
      </c>
      <c r="L30" s="19">
        <f>IF(YEAR(X!$G$2)=YEAR(CIT!$C$1),SUMIFS(X!$AO:$AO,X!$Y:$Y,A30)-SUMIFS(X!$AN:$AN,X!$Y:$Y,A30),0)</f>
        <v>0</v>
      </c>
      <c r="M30" s="19">
        <f>IF(YEAR(XI!$G$2)=YEAR(CIT!$C$1),SUMIFS(XI!$AO:$AO,XI!$Y:$Y,A30)-SUMIFS(XI!$AN:$AN,XI!$Y:$Y,A30),0)</f>
        <v>0</v>
      </c>
      <c r="N30" s="19">
        <f>IF(YEAR(XII!$G$2)=YEAR(CIT!$C$1),SUMIFS(XII!$AO:$AO,XII!$Y:$Y,A30)-SUMIFS(XII!$AN:$AN,XII!$Y:$Y,A30),0)</f>
        <v>0</v>
      </c>
    </row>
    <row r="31" spans="1:14" ht="14.5" thickBot="1" x14ac:dyDescent="0.35">
      <c r="A31" s="28"/>
      <c r="B31" s="29" t="str">
        <f>IF(A31&lt;&gt;"",IF(LEN(A31)=4,IFERROR(VLOOKUP(A31,I!Y:AE,7,FALSE),IFERROR(VLOOKUP(A31,II!Y:AE,7,FALSE),IFERROR(VLOOKUP(A31,III!Y:AE,7,FALSE),IFERROR(VLOOKUP(A31,IV!Y:AE,7,FALSE),IFERROR(VLOOKUP(A31,V!Y:AE,7,FALSE),IFERROR(VLOOKUP(A31,VI!Y:AE,7,FALSE),IFERROR(VLOOKUP(A31,VII!Y:AE,7,FALSE),IFERROR(VLOOKUP(A31,VIII!Y:AE,7,FALSE),IFERROR(VLOOKUP(A31,IX!Y:AE,7,FALSE),IFERROR(VLOOKUP(A31,X!Y:AE,7,FALSE),IFERROR(VLOOKUP(A31,XI!Y:AE,7,FALSE),VLOOKUP(A31,XII!Y:AE,7,FALSE)))))))))))),IFERROR((VLOOKUP(A31,I!Y:AE,7,FALSE)&amp;" - "&amp;VLOOKUP(A31,I!Y:AG,9,FALSE)),IFERROR((VLOOKUP(A31,II!Y:AE,7,FALSE)&amp;" - "&amp;VLOOKUP(A31,II!Y:AG,9,FALSE)),IFERROR((VLOOKUP(A31,III!Y:AE,7,FALSE)&amp;" - "&amp;VLOOKUP(A31,III!Y:AG,9,FALSE)),IFERROR((VLOOKUP(A31,IV!Y:AE,7,FALSE)&amp;" - "&amp;VLOOKUP(A31,IV!Y:AG,9,FALSE)),IFERROR((VLOOKUP(A31,V!Y:AE,7,FALSE)&amp;" - "&amp;VLOOKUP(A31,V!Y:AG,9,FALSE)),IFERROR((VLOOKUP(A31,VI!Y:AE,7,FALSE)&amp;" - "&amp;VLOOKUP(A31,VI!Y:AG,9,FALSE)),IFERROR((VLOOKUP(A31,VII!Y:AE,7,FALSE)&amp;" - "&amp;VLOOKUP(A31,VII!Y:AG,9,FALSE)),IFERROR((VLOOKUP(A31,VIII!Y:AE,7,FALSE)&amp;" - "&amp;VLOOKUP(A31,VIII!Y:AG,9,FALSE)),IFERROR((VLOOKUP(A31,IX!Y:AE,7,FALSE)&amp;" - "&amp;VLOOKUP(A31,IX!Y:AG,9,FALSE)),IFERROR((VLOOKUP(A31,X!Y:AE,7,FALSE)&amp;" - "&amp;VLOOKUP(A31,X!Y:AG,9,FALSE)),IFERROR(VLOOKUP(A31,XI!Y:AE,7,FALSE)&amp;" - "&amp;VLOOKUP(A31,XI!Y:AG,9,FALSE),VLOOKUP(A31,XII!Y:AE,7,FALSE)&amp;" - "&amp;VLOOKUP(A31,XII!Y:AG,9,FALSE))))))))))))),"")</f>
        <v/>
      </c>
      <c r="C31" s="19">
        <f>IF(YEAR(I!$G$2)=YEAR(CIT!$C$1),SUMIFS(I!$AO:$AO,I!$Y:$Y,A31)-SUMIFS(I!$AN:$AN,I!$Y:$Y,A31),0)</f>
        <v>0</v>
      </c>
      <c r="D31" s="19">
        <f>IF(YEAR(II!$G$2)=YEAR(CIT!$C$1),SUMIFS(II!$AO:$AO,II!$Y:$Y,A31)-SUMIFS(II!$AN:$AN,II!$Y:$Y,A31),0)</f>
        <v>0</v>
      </c>
      <c r="E31" s="19">
        <f>IF(YEAR(III!$G$2)=YEAR(CIT!$C$1),SUMIFS(III!$AO:$AO,III!$Y:$Y,A31)-SUMIFS(III!$AN:$AN,III!$Y:$Y,A31),0)</f>
        <v>0</v>
      </c>
      <c r="F31" s="19">
        <f>IF(YEAR(IV!$G$2)=YEAR(CIT!$C$1),SUMIFS(IV!$AO:$AO,IV!$Y:$Y,A31)-SUMIFS(IV!$AN:$AN,IV!$Y:$Y,A31),0)</f>
        <v>0</v>
      </c>
      <c r="G31" s="19">
        <f>IF(YEAR(V!$G$2)=YEAR(CIT!$C$1),SUMIFS(V!$AO:$AO,V!$Y:$Y,A31)-SUMIFS(V!$AN:$AN,V!$Y:$Y,A31),0)</f>
        <v>0</v>
      </c>
      <c r="H31" s="19">
        <f>IF(YEAR(VI!$G$2)=YEAR(CIT!$C$1),SUMIFS(VI!$AO:$AO,VI!$Y:$Y,A31)-SUMIFS(VI!$AN:$AN,VI!$Y:$Y,A31),0)</f>
        <v>0</v>
      </c>
      <c r="I31" s="19">
        <f>IF(YEAR(VII!$G$2)=YEAR(CIT!$C$1),SUMIFS(VII!$AO:$AO,VII!$Y:$Y,A31)-SUMIFS(VII!$AN:$AN,VII!$Y:$Y,A31),0)</f>
        <v>0</v>
      </c>
      <c r="J31" s="19">
        <f>IF(YEAR(VIII!$G$2)=YEAR(CIT!$C$1),SUMIFS(VIII!$AO:$AO,VIII!$Y:$Y,A31)-SUMIFS(VIII!$AN:$AN,VIII!$Y:$Y,A31),0)</f>
        <v>0</v>
      </c>
      <c r="K31" s="19">
        <f>IF(YEAR(IX!$G$2)=YEAR(CIT!$C$1),SUMIFS(IX!$AO:$AO,IX!$Y:$Y,A31)-SUMIFS(IX!$AN:$AN,IX!$Y:$Y,A31),0)</f>
        <v>0</v>
      </c>
      <c r="L31" s="19">
        <f>IF(YEAR(X!$G$2)=YEAR(CIT!$C$1),SUMIFS(X!$AO:$AO,X!$Y:$Y,A31)-SUMIFS(X!$AN:$AN,X!$Y:$Y,A31),0)</f>
        <v>0</v>
      </c>
      <c r="M31" s="19">
        <f>IF(YEAR(XI!$G$2)=YEAR(CIT!$C$1),SUMIFS(XI!$AO:$AO,XI!$Y:$Y,A31)-SUMIFS(XI!$AN:$AN,XI!$Y:$Y,A31),0)</f>
        <v>0</v>
      </c>
      <c r="N31" s="19">
        <f>IF(YEAR(XII!$G$2)=YEAR(CIT!$C$1),SUMIFS(XII!$AO:$AO,XII!$Y:$Y,A31)-SUMIFS(XII!$AN:$AN,XII!$Y:$Y,A31),0)</f>
        <v>0</v>
      </c>
    </row>
    <row r="32" spans="1:14" ht="14.5" thickBot="1" x14ac:dyDescent="0.35">
      <c r="A32" s="26"/>
      <c r="B32" s="29" t="str">
        <f>IF(A32&lt;&gt;"",IF(LEN(A32)=4,IFERROR(VLOOKUP(A32,I!Y:AE,7,FALSE),IFERROR(VLOOKUP(A32,II!Y:AE,7,FALSE),IFERROR(VLOOKUP(A32,III!Y:AE,7,FALSE),IFERROR(VLOOKUP(A32,IV!Y:AE,7,FALSE),IFERROR(VLOOKUP(A32,V!Y:AE,7,FALSE),IFERROR(VLOOKUP(A32,VI!Y:AE,7,FALSE),IFERROR(VLOOKUP(A32,VII!Y:AE,7,FALSE),IFERROR(VLOOKUP(A32,VIII!Y:AE,7,FALSE),IFERROR(VLOOKUP(A32,IX!Y:AE,7,FALSE),IFERROR(VLOOKUP(A32,X!Y:AE,7,FALSE),IFERROR(VLOOKUP(A32,XI!Y:AE,7,FALSE),VLOOKUP(A32,XII!Y:AE,7,FALSE)))))))))))),IFERROR((VLOOKUP(A32,I!Y:AE,7,FALSE)&amp;" - "&amp;VLOOKUP(A32,I!Y:AG,9,FALSE)),IFERROR((VLOOKUP(A32,II!Y:AE,7,FALSE)&amp;" - "&amp;VLOOKUP(A32,II!Y:AG,9,FALSE)),IFERROR((VLOOKUP(A32,III!Y:AE,7,FALSE)&amp;" - "&amp;VLOOKUP(A32,III!Y:AG,9,FALSE)),IFERROR((VLOOKUP(A32,IV!Y:AE,7,FALSE)&amp;" - "&amp;VLOOKUP(A32,IV!Y:AG,9,FALSE)),IFERROR((VLOOKUP(A32,V!Y:AE,7,FALSE)&amp;" - "&amp;VLOOKUP(A32,V!Y:AG,9,FALSE)),IFERROR((VLOOKUP(A32,VI!Y:AE,7,FALSE)&amp;" - "&amp;VLOOKUP(A32,VI!Y:AG,9,FALSE)),IFERROR((VLOOKUP(A32,VII!Y:AE,7,FALSE)&amp;" - "&amp;VLOOKUP(A32,VII!Y:AG,9,FALSE)),IFERROR((VLOOKUP(A32,VIII!Y:AE,7,FALSE)&amp;" - "&amp;VLOOKUP(A32,VIII!Y:AG,9,FALSE)),IFERROR((VLOOKUP(A32,IX!Y:AE,7,FALSE)&amp;" - "&amp;VLOOKUP(A32,IX!Y:AG,9,FALSE)),IFERROR((VLOOKUP(A32,X!Y:AE,7,FALSE)&amp;" - "&amp;VLOOKUP(A32,X!Y:AG,9,FALSE)),IFERROR(VLOOKUP(A32,XI!Y:AE,7,FALSE)&amp;" - "&amp;VLOOKUP(A32,XI!Y:AG,9,FALSE),VLOOKUP(A32,XII!Y:AE,7,FALSE)&amp;" - "&amp;VLOOKUP(A32,XII!Y:AG,9,FALSE))))))))))))),"")</f>
        <v/>
      </c>
      <c r="C32" s="19">
        <f>IF(YEAR(I!$G$2)=YEAR(CIT!$C$1),SUMIFS(I!$AO:$AO,I!$Y:$Y,A32)-SUMIFS(I!$AN:$AN,I!$Y:$Y,A32),0)</f>
        <v>0</v>
      </c>
      <c r="D32" s="19">
        <f>IF(YEAR(II!$G$2)=YEAR(CIT!$C$1),SUMIFS(II!$AO:$AO,II!$Y:$Y,A32)-SUMIFS(II!$AN:$AN,II!$Y:$Y,A32),0)</f>
        <v>0</v>
      </c>
      <c r="E32" s="19">
        <f>IF(YEAR(III!$G$2)=YEAR(CIT!$C$1),SUMIFS(III!$AO:$AO,III!$Y:$Y,A32)-SUMIFS(III!$AN:$AN,III!$Y:$Y,A32),0)</f>
        <v>0</v>
      </c>
      <c r="F32" s="19">
        <f>IF(YEAR(IV!$G$2)=YEAR(CIT!$C$1),SUMIFS(IV!$AO:$AO,IV!$Y:$Y,A32)-SUMIFS(IV!$AN:$AN,IV!$Y:$Y,A32),0)</f>
        <v>0</v>
      </c>
      <c r="G32" s="19">
        <f>IF(YEAR(V!$G$2)=YEAR(CIT!$C$1),SUMIFS(V!$AO:$AO,V!$Y:$Y,A32)-SUMIFS(V!$AN:$AN,V!$Y:$Y,A32),0)</f>
        <v>0</v>
      </c>
      <c r="H32" s="19">
        <f>IF(YEAR(VI!$G$2)=YEAR(CIT!$C$1),SUMIFS(VI!$AO:$AO,VI!$Y:$Y,A32)-SUMIFS(VI!$AN:$AN,VI!$Y:$Y,A32),0)</f>
        <v>0</v>
      </c>
      <c r="I32" s="19">
        <f>IF(YEAR(VII!$G$2)=YEAR(CIT!$C$1),SUMIFS(VII!$AO:$AO,VII!$Y:$Y,A32)-SUMIFS(VII!$AN:$AN,VII!$Y:$Y,A32),0)</f>
        <v>0</v>
      </c>
      <c r="J32" s="19">
        <f>IF(YEAR(VIII!$G$2)=YEAR(CIT!$C$1),SUMIFS(VIII!$AO:$AO,VIII!$Y:$Y,A32)-SUMIFS(VIII!$AN:$AN,VIII!$Y:$Y,A32),0)</f>
        <v>0</v>
      </c>
      <c r="K32" s="19">
        <f>IF(YEAR(IX!$G$2)=YEAR(CIT!$C$1),SUMIFS(IX!$AO:$AO,IX!$Y:$Y,A32)-SUMIFS(IX!$AN:$AN,IX!$Y:$Y,A32),0)</f>
        <v>0</v>
      </c>
      <c r="L32" s="19">
        <f>IF(YEAR(X!$G$2)=YEAR(CIT!$C$1),SUMIFS(X!$AO:$AO,X!$Y:$Y,A32)-SUMIFS(X!$AN:$AN,X!$Y:$Y,A32),0)</f>
        <v>0</v>
      </c>
      <c r="M32" s="19">
        <f>IF(YEAR(XI!$G$2)=YEAR(CIT!$C$1),SUMIFS(XI!$AO:$AO,XI!$Y:$Y,A32)-SUMIFS(XI!$AN:$AN,XI!$Y:$Y,A32),0)</f>
        <v>0</v>
      </c>
      <c r="N32" s="19">
        <f>IF(YEAR(XII!$G$2)=YEAR(CIT!$C$1),SUMIFS(XII!$AO:$AO,XII!$Y:$Y,A32)-SUMIFS(XII!$AN:$AN,XII!$Y:$Y,A32),0)</f>
        <v>0</v>
      </c>
    </row>
    <row r="33" spans="1:14" ht="14.5" thickBot="1" x14ac:dyDescent="0.35">
      <c r="A33" s="26"/>
      <c r="B33" s="29" t="str">
        <f>IF(A33&lt;&gt;"",IF(LEN(A33)=4,IFERROR(VLOOKUP(A33,I!Y:AE,7,FALSE),IFERROR(VLOOKUP(A33,II!Y:AE,7,FALSE),IFERROR(VLOOKUP(A33,III!Y:AE,7,FALSE),IFERROR(VLOOKUP(A33,IV!Y:AE,7,FALSE),IFERROR(VLOOKUP(A33,V!Y:AE,7,FALSE),IFERROR(VLOOKUP(A33,VI!Y:AE,7,FALSE),IFERROR(VLOOKUP(A33,VII!Y:AE,7,FALSE),IFERROR(VLOOKUP(A33,VIII!Y:AE,7,FALSE),IFERROR(VLOOKUP(A33,IX!Y:AE,7,FALSE),IFERROR(VLOOKUP(A33,X!Y:AE,7,FALSE),IFERROR(VLOOKUP(A33,XI!Y:AE,7,FALSE),VLOOKUP(A33,XII!Y:AE,7,FALSE)))))))))))),IFERROR((VLOOKUP(A33,I!Y:AE,7,FALSE)&amp;" - "&amp;VLOOKUP(A33,I!Y:AG,9,FALSE)),IFERROR((VLOOKUP(A33,II!Y:AE,7,FALSE)&amp;" - "&amp;VLOOKUP(A33,II!Y:AG,9,FALSE)),IFERROR((VLOOKUP(A33,III!Y:AE,7,FALSE)&amp;" - "&amp;VLOOKUP(A33,III!Y:AG,9,FALSE)),IFERROR((VLOOKUP(A33,IV!Y:AE,7,FALSE)&amp;" - "&amp;VLOOKUP(A33,IV!Y:AG,9,FALSE)),IFERROR((VLOOKUP(A33,V!Y:AE,7,FALSE)&amp;" - "&amp;VLOOKUP(A33,V!Y:AG,9,FALSE)),IFERROR((VLOOKUP(A33,VI!Y:AE,7,FALSE)&amp;" - "&amp;VLOOKUP(A33,VI!Y:AG,9,FALSE)),IFERROR((VLOOKUP(A33,VII!Y:AE,7,FALSE)&amp;" - "&amp;VLOOKUP(A33,VII!Y:AG,9,FALSE)),IFERROR((VLOOKUP(A33,VIII!Y:AE,7,FALSE)&amp;" - "&amp;VLOOKUP(A33,VIII!Y:AG,9,FALSE)),IFERROR((VLOOKUP(A33,IX!Y:AE,7,FALSE)&amp;" - "&amp;VLOOKUP(A33,IX!Y:AG,9,FALSE)),IFERROR((VLOOKUP(A33,X!Y:AE,7,FALSE)&amp;" - "&amp;VLOOKUP(A33,X!Y:AG,9,FALSE)),IFERROR(VLOOKUP(A33,XI!Y:AE,7,FALSE)&amp;" - "&amp;VLOOKUP(A33,XI!Y:AG,9,FALSE),VLOOKUP(A33,XII!Y:AE,7,FALSE)&amp;" - "&amp;VLOOKUP(A33,XII!Y:AG,9,FALSE))))))))))))),"")</f>
        <v/>
      </c>
      <c r="C33" s="19">
        <f>IF(YEAR(I!$G$2)=YEAR(CIT!$C$1),SUMIFS(I!$AO:$AO,I!$Y:$Y,A33)-SUMIFS(I!$AN:$AN,I!$Y:$Y,A33),0)</f>
        <v>0</v>
      </c>
      <c r="D33" s="19">
        <f>IF(YEAR(II!$G$2)=YEAR(CIT!$C$1),SUMIFS(II!$AO:$AO,II!$Y:$Y,A33)-SUMIFS(II!$AN:$AN,II!$Y:$Y,A33),0)</f>
        <v>0</v>
      </c>
      <c r="E33" s="19">
        <f>IF(YEAR(III!$G$2)=YEAR(CIT!$C$1),SUMIFS(III!$AO:$AO,III!$Y:$Y,A33)-SUMIFS(III!$AN:$AN,III!$Y:$Y,A33),0)</f>
        <v>0</v>
      </c>
      <c r="F33" s="19">
        <f>IF(YEAR(IV!$G$2)=YEAR(CIT!$C$1),SUMIFS(IV!$AO:$AO,IV!$Y:$Y,A33)-SUMIFS(IV!$AN:$AN,IV!$Y:$Y,A33),0)</f>
        <v>0</v>
      </c>
      <c r="G33" s="19">
        <f>IF(YEAR(V!$G$2)=YEAR(CIT!$C$1),SUMIFS(V!$AO:$AO,V!$Y:$Y,A33)-SUMIFS(V!$AN:$AN,V!$Y:$Y,A33),0)</f>
        <v>0</v>
      </c>
      <c r="H33" s="19">
        <f>IF(YEAR(VI!$G$2)=YEAR(CIT!$C$1),SUMIFS(VI!$AO:$AO,VI!$Y:$Y,A33)-SUMIFS(VI!$AN:$AN,VI!$Y:$Y,A33),0)</f>
        <v>0</v>
      </c>
      <c r="I33" s="19">
        <f>IF(YEAR(VII!$G$2)=YEAR(CIT!$C$1),SUMIFS(VII!$AO:$AO,VII!$Y:$Y,A33)-SUMIFS(VII!$AN:$AN,VII!$Y:$Y,A33),0)</f>
        <v>0</v>
      </c>
      <c r="J33" s="19">
        <f>IF(YEAR(VIII!$G$2)=YEAR(CIT!$C$1),SUMIFS(VIII!$AO:$AO,VIII!$Y:$Y,A33)-SUMIFS(VIII!$AN:$AN,VIII!$Y:$Y,A33),0)</f>
        <v>0</v>
      </c>
      <c r="K33" s="19">
        <f>IF(YEAR(IX!$G$2)=YEAR(CIT!$C$1),SUMIFS(IX!$AO:$AO,IX!$Y:$Y,A33)-SUMIFS(IX!$AN:$AN,IX!$Y:$Y,A33),0)</f>
        <v>0</v>
      </c>
      <c r="L33" s="19">
        <f>IF(YEAR(X!$G$2)=YEAR(CIT!$C$1),SUMIFS(X!$AO:$AO,X!$Y:$Y,A33)-SUMIFS(X!$AN:$AN,X!$Y:$Y,A33),0)</f>
        <v>0</v>
      </c>
      <c r="M33" s="19">
        <f>IF(YEAR(XI!$G$2)=YEAR(CIT!$C$1),SUMIFS(XI!$AO:$AO,XI!$Y:$Y,A33)-SUMIFS(XI!$AN:$AN,XI!$Y:$Y,A33),0)</f>
        <v>0</v>
      </c>
      <c r="N33" s="19">
        <f>IF(YEAR(XII!$G$2)=YEAR(CIT!$C$1),SUMIFS(XII!$AO:$AO,XII!$Y:$Y,A33)-SUMIFS(XII!$AN:$AN,XII!$Y:$Y,A33),0)</f>
        <v>0</v>
      </c>
    </row>
    <row r="34" spans="1:14" ht="15" customHeight="1" thickBot="1" x14ac:dyDescent="0.35">
      <c r="A34" s="62" t="s">
        <v>105</v>
      </c>
      <c r="B34" s="63"/>
      <c r="C34" s="31">
        <f>IF(YEAR(I!$G$2)=YEAR(CIT!$C$1),SUMIFS(I!$AO:$AO,I!$Y:$Y,A34)-SUMIFS(I!$AN:$AN,I!$Y:$Y,A34),0)</f>
        <v>0</v>
      </c>
      <c r="D34" s="31">
        <f t="shared" ref="D34:N34" si="3">SUM(D30:D33)</f>
        <v>0</v>
      </c>
      <c r="E34" s="31">
        <f t="shared" si="3"/>
        <v>0</v>
      </c>
      <c r="F34" s="31">
        <f t="shared" si="3"/>
        <v>0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</row>
    <row r="35" spans="1:14" ht="14.5" thickBot="1" x14ac:dyDescent="0.35"/>
    <row r="36" spans="1:14" ht="14.5" thickBot="1" x14ac:dyDescent="0.35">
      <c r="A36" s="52" t="s">
        <v>364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4"/>
    </row>
    <row r="37" spans="1:14" ht="14.5" thickBot="1" x14ac:dyDescent="0.35">
      <c r="A37" s="26" t="s">
        <v>157</v>
      </c>
      <c r="B37" s="29" t="str">
        <f>IF(A37&lt;&gt;"",IF(LEN(A37)=4,IFERROR(VLOOKUP(A37,I!Y:AE,7,FALSE),IFERROR(VLOOKUP(A37,II!Y:AE,7,FALSE),IFERROR(VLOOKUP(A37,III!Y:AE,7,FALSE),IFERROR(VLOOKUP(A37,IV!Y:AE,7,FALSE),IFERROR(VLOOKUP(A37,V!Y:AE,7,FALSE),IFERROR(VLOOKUP(A37,VI!Y:AE,7,FALSE),IFERROR(VLOOKUP(A37,VII!Y:AE,7,FALSE),IFERROR(VLOOKUP(A37,VIII!Y:AE,7,FALSE),IFERROR(VLOOKUP(A37,IX!Y:AE,7,FALSE),IFERROR(VLOOKUP(A37,X!Y:AE,7,FALSE),IFERROR(VLOOKUP(A37,XI!Y:AE,7,FALSE),VLOOKUP(A37,XII!Y:AE,7,FALSE)))))))))))),IFERROR((VLOOKUP(A37,I!Y:AE,7,FALSE)&amp;" - "&amp;VLOOKUP(A37,I!Y:AG,9,FALSE)),IFERROR((VLOOKUP(A37,II!Y:AE,7,FALSE)&amp;" - "&amp;VLOOKUP(A37,II!Y:AG,9,FALSE)),IFERROR((VLOOKUP(A37,III!Y:AE,7,FALSE)&amp;" - "&amp;VLOOKUP(A37,III!Y:AG,9,FALSE)),IFERROR((VLOOKUP(A37,IV!Y:AE,7,FALSE)&amp;" - "&amp;VLOOKUP(A37,IV!Y:AG,9,FALSE)),IFERROR((VLOOKUP(A37,V!Y:AE,7,FALSE)&amp;" - "&amp;VLOOKUP(A37,V!Y:AG,9,FALSE)),IFERROR((VLOOKUP(A37,VI!Y:AE,7,FALSE)&amp;" - "&amp;VLOOKUP(A37,VI!Y:AG,9,FALSE)),IFERROR((VLOOKUP(A37,VII!Y:AE,7,FALSE)&amp;" - "&amp;VLOOKUP(A37,VII!Y:AG,9,FALSE)),IFERROR((VLOOKUP(A37,VIII!Y:AE,7,FALSE)&amp;" - "&amp;VLOOKUP(A37,VIII!Y:AG,9,FALSE)),IFERROR((VLOOKUP(A37,IX!Y:AE,7,FALSE)&amp;" - "&amp;VLOOKUP(A37,IX!Y:AG,9,FALSE)),IFERROR((VLOOKUP(A37,X!Y:AE,7,FALSE)&amp;" - "&amp;VLOOKUP(A37,X!Y:AG,9,FALSE)),IFERROR(VLOOKUP(A37,XI!Y:AE,7,FALSE)&amp;" - "&amp;VLOOKUP(A37,XI!Y:AG,9,FALSE),VLOOKUP(A37,XII!Y:AE,7,FALSE)&amp;" - "&amp;VLOOKUP(A37,XII!Y:AG,9,FALSE))))))))))))),"")</f>
        <v>Amortyzacja - Amortyzacja śr. tr. nie stanowiąca kosztów uzyskania prz.</v>
      </c>
      <c r="C37" s="19">
        <f>IF(YEAR(I!$G$2)=YEAR(CIT!$C$1),SUMIFS(I!$AN:$AN,I!$Y:$Y,A37)-SUMIFS(I!$AO:$AO,I!$Y:$Y,A37),0)</f>
        <v>230</v>
      </c>
      <c r="D37" s="19">
        <f>IF(YEAR(II!$G$2)=YEAR(CIT!$C$1),SUMIFS(II!$AN:$AN,II!$Y:$Y,A37)-SUMIFS(II!$AO:$AO,II!$Y:$Y,A37),0)</f>
        <v>460</v>
      </c>
      <c r="E37" s="19">
        <f>IF(YEAR(III!$G$2)=YEAR(CIT!$C$1),SUMIFS(III!$AN:$AN,III!$Y:$Y,A37)-SUMIFS(III!$AO:$AO,III!$Y:$Y,A37),0)</f>
        <v>690</v>
      </c>
      <c r="F37" s="19">
        <f>IF(YEAR(IV!$G$2)=YEAR(CIT!$C$1),SUMIFS(IV!$AN:$AN,IV!$Y:$Y,A37)-SUMIFS(IV!$AO:$AO,IV!$Y:$Y,A37),0)</f>
        <v>920</v>
      </c>
      <c r="G37" s="19">
        <f>IF(YEAR(V!$G$2)=YEAR(CIT!$C$1),SUMIFS(V!$AN:$AN,V!$Y:$Y,A37)-SUMIFS(V!$AO:$AO,V!$Y:$Y,A37),0)</f>
        <v>1150</v>
      </c>
      <c r="H37" s="19">
        <f>IF(YEAR(VI!$G$2)=YEAR(CIT!$C$1),SUMIFS(VI!$AN:$AN,VI!$Y:$Y,A37)-SUMIFS(VI!$AO:$AO,VI!$Y:$Y,A37),0)</f>
        <v>1150</v>
      </c>
      <c r="I37" s="19">
        <f>IF(YEAR(VII!$G$2)=YEAR(CIT!$C$1),SUMIFS(VII!$AN:$AN,VII!$Y:$Y,A37)-SUMIFS(VII!$AO:$AO,VII!$Y:$Y,A37),0)</f>
        <v>1380</v>
      </c>
      <c r="J37" s="19">
        <f>IF(YEAR(VIII!$G$2)=YEAR(CIT!$C$1),SUMIFS(VIII!$AN:$AN,VIII!$Y:$Y,A37)-SUMIFS(VIII!$AO:$AO,VIII!$Y:$Y,A37),0)</f>
        <v>1380</v>
      </c>
      <c r="K37" s="19">
        <f>IF(YEAR(IX!$G$2)=YEAR(CIT!$C$1),SUMIFS(IX!$AN:$AN,IX!$Y:$Y,A37)-SUMIFS(IX!$AO:$AO,IX!$Y:$Y,A37),0)</f>
        <v>1589</v>
      </c>
      <c r="L37" s="19">
        <f>IF(YEAR(X!$G$2)=YEAR(CIT!$C$1),SUMIFS(X!$AN:$AN,X!$Y:$Y,A37)-SUMIFS(X!$AO:$AO,X!$Y:$Y,A37),0)</f>
        <v>1798</v>
      </c>
      <c r="M37" s="19">
        <f>IF(YEAR(XI!$G$2)=YEAR(CIT!$C$1),SUMIFS(XI!$AN:$AN,XI!$Y:$Y,A37)-SUMIFS(XI!$AO:$AO,XI!$Y:$Y,A37),0)</f>
        <v>2007</v>
      </c>
      <c r="N37" s="19">
        <f>IF(YEAR(XII!$G$2)=YEAR(CIT!$C$1),SUMIFS(XII!$AN:$AN,XII!$Y:$Y,A37)-SUMIFS(XII!$AO:$AO,XII!$Y:$Y,A37),0)</f>
        <v>2216</v>
      </c>
    </row>
    <row r="38" spans="1:14" ht="14.5" thickBot="1" x14ac:dyDescent="0.35">
      <c r="A38" s="28" t="s">
        <v>161</v>
      </c>
      <c r="B38" s="29" t="str">
        <f>IF(A38&lt;&gt;"",IF(LEN(A38)=4,IFERROR(VLOOKUP(A38,I!Y:AE,7,FALSE),IFERROR(VLOOKUP(A38,II!Y:AE,7,FALSE),IFERROR(VLOOKUP(A38,III!Y:AE,7,FALSE),IFERROR(VLOOKUP(A38,IV!Y:AE,7,FALSE),IFERROR(VLOOKUP(A38,V!Y:AE,7,FALSE),IFERROR(VLOOKUP(A38,VI!Y:AE,7,FALSE),IFERROR(VLOOKUP(A38,VII!Y:AE,7,FALSE),IFERROR(VLOOKUP(A38,VIII!Y:AE,7,FALSE),IFERROR(VLOOKUP(A38,IX!Y:AE,7,FALSE),IFERROR(VLOOKUP(A38,X!Y:AE,7,FALSE),IFERROR(VLOOKUP(A38,XI!Y:AE,7,FALSE),VLOOKUP(A38,XII!Y:AE,7,FALSE)))))))))))),IFERROR((VLOOKUP(A38,I!Y:AE,7,FALSE)&amp;" - "&amp;VLOOKUP(A38,I!Y:AG,9,FALSE)),IFERROR((VLOOKUP(A38,II!Y:AE,7,FALSE)&amp;" - "&amp;VLOOKUP(A38,II!Y:AG,9,FALSE)),IFERROR((VLOOKUP(A38,III!Y:AE,7,FALSE)&amp;" - "&amp;VLOOKUP(A38,III!Y:AG,9,FALSE)),IFERROR((VLOOKUP(A38,IV!Y:AE,7,FALSE)&amp;" - "&amp;VLOOKUP(A38,IV!Y:AG,9,FALSE)),IFERROR((VLOOKUP(A38,V!Y:AE,7,FALSE)&amp;" - "&amp;VLOOKUP(A38,V!Y:AG,9,FALSE)),IFERROR((VLOOKUP(A38,VI!Y:AE,7,FALSE)&amp;" - "&amp;VLOOKUP(A38,VI!Y:AG,9,FALSE)),IFERROR((VLOOKUP(A38,VII!Y:AE,7,FALSE)&amp;" - "&amp;VLOOKUP(A38,VII!Y:AG,9,FALSE)),IFERROR((VLOOKUP(A38,VIII!Y:AE,7,FALSE)&amp;" - "&amp;VLOOKUP(A38,VIII!Y:AG,9,FALSE)),IFERROR((VLOOKUP(A38,IX!Y:AE,7,FALSE)&amp;" - "&amp;VLOOKUP(A38,IX!Y:AG,9,FALSE)),IFERROR((VLOOKUP(A38,X!Y:AE,7,FALSE)&amp;" - "&amp;VLOOKUP(A38,X!Y:AG,9,FALSE)),IFERROR(VLOOKUP(A38,XI!Y:AE,7,FALSE)&amp;" - "&amp;VLOOKUP(A38,XI!Y:AG,9,FALSE),VLOOKUP(A38,XII!Y:AE,7,FALSE)&amp;" - "&amp;VLOOKUP(A38,XII!Y:AG,9,FALSE))))))))))))),"")</f>
        <v>Wynagrodzenia - NKUP</v>
      </c>
      <c r="C38" s="19">
        <f>IF(YEAR(I!$G$2)=YEAR(CIT!$C$1),SUMIFS(I!$AN:$AN,I!$Y:$Y,A38)-SUMIFS(I!$AO:$AO,I!$Y:$Y,A38),0)</f>
        <v>870</v>
      </c>
      <c r="D38" s="19">
        <f>IF(YEAR(II!$G$2)=YEAR(CIT!$C$1),SUMIFS(II!$AN:$AN,II!$Y:$Y,A38)-SUMIFS(II!$AO:$AO,II!$Y:$Y,A38),0)</f>
        <v>1620</v>
      </c>
      <c r="E38" s="19">
        <f>IF(YEAR(III!$G$2)=YEAR(CIT!$C$1),SUMIFS(III!$AN:$AN,III!$Y:$Y,A38)-SUMIFS(III!$AO:$AO,III!$Y:$Y,A38),0)</f>
        <v>2410</v>
      </c>
      <c r="F38" s="19">
        <f>IF(YEAR(IV!$G$2)=YEAR(CIT!$C$1),SUMIFS(IV!$AN:$AN,IV!$Y:$Y,A38)-SUMIFS(IV!$AO:$AO,IV!$Y:$Y,A38),0)</f>
        <v>3280</v>
      </c>
      <c r="G38" s="19">
        <f>IF(YEAR(V!$G$2)=YEAR(CIT!$C$1),SUMIFS(V!$AN:$AN,V!$Y:$Y,A38)-SUMIFS(V!$AO:$AO,V!$Y:$Y,A38),0)</f>
        <v>4570</v>
      </c>
      <c r="H38" s="19">
        <f>IF(YEAR(VI!$G$2)=YEAR(CIT!$C$1),SUMIFS(VI!$AN:$AN,VI!$Y:$Y,A38)-SUMIFS(VI!$AO:$AO,VI!$Y:$Y,A38),0)</f>
        <v>5860</v>
      </c>
      <c r="I38" s="19">
        <f>IF(YEAR(VII!$G$2)=YEAR(CIT!$C$1),SUMIFS(VII!$AN:$AN,VII!$Y:$Y,A38)-SUMIFS(VII!$AO:$AO,VII!$Y:$Y,A38),0)</f>
        <v>7150</v>
      </c>
      <c r="J38" s="19">
        <f>IF(YEAR(VIII!$G$2)=YEAR(CIT!$C$1),SUMIFS(VIII!$AN:$AN,VIII!$Y:$Y,A38)-SUMIFS(VIII!$AO:$AO,VIII!$Y:$Y,A38),0)</f>
        <v>8240</v>
      </c>
      <c r="K38" s="19">
        <f>IF(YEAR(IX!$G$2)=YEAR(CIT!$C$1),SUMIFS(IX!$AN:$AN,IX!$Y:$Y,A38)-SUMIFS(IX!$AO:$AO,IX!$Y:$Y,A38),0)</f>
        <v>9238</v>
      </c>
      <c r="L38" s="19">
        <f>IF(YEAR(X!$G$2)=YEAR(CIT!$C$1),SUMIFS(X!$AN:$AN,X!$Y:$Y,A38)-SUMIFS(X!$AO:$AO,X!$Y:$Y,A38),0)</f>
        <v>10236</v>
      </c>
      <c r="M38" s="19">
        <f>IF(YEAR(XI!$G$2)=YEAR(CIT!$C$1),SUMIFS(XI!$AN:$AN,XI!$Y:$Y,A38)-SUMIFS(XI!$AO:$AO,XI!$Y:$Y,A38),0)</f>
        <v>11234</v>
      </c>
      <c r="N38" s="19">
        <f>IF(YEAR(XII!$G$2)=YEAR(CIT!$C$1),SUMIFS(XII!$AN:$AN,XII!$Y:$Y,A38)-SUMIFS(XII!$AO:$AO,XII!$Y:$Y,A38),0)</f>
        <v>12232</v>
      </c>
    </row>
    <row r="39" spans="1:14" ht="14.5" thickBot="1" x14ac:dyDescent="0.35">
      <c r="A39" s="26" t="s">
        <v>196</v>
      </c>
      <c r="B39" s="29" t="str">
        <f>IF(A39&lt;&gt;"",IF(LEN(A39)=4,IFERROR(VLOOKUP(A39,I!Y:AE,7,FALSE),IFERROR(VLOOKUP(A39,II!Y:AE,7,FALSE),IFERROR(VLOOKUP(A39,III!Y:AE,7,FALSE),IFERROR(VLOOKUP(A39,IV!Y:AE,7,FALSE),IFERROR(VLOOKUP(A39,V!Y:AE,7,FALSE),IFERROR(VLOOKUP(A39,VI!Y:AE,7,FALSE),IFERROR(VLOOKUP(A39,VII!Y:AE,7,FALSE),IFERROR(VLOOKUP(A39,VIII!Y:AE,7,FALSE),IFERROR(VLOOKUP(A39,IX!Y:AE,7,FALSE),IFERROR(VLOOKUP(A39,X!Y:AE,7,FALSE),IFERROR(VLOOKUP(A39,XI!Y:AE,7,FALSE),VLOOKUP(A39,XII!Y:AE,7,FALSE)))))))))))),IFERROR((VLOOKUP(A39,I!Y:AE,7,FALSE)&amp;" - "&amp;VLOOKUP(A39,I!Y:AG,9,FALSE)),IFERROR((VLOOKUP(A39,II!Y:AE,7,FALSE)&amp;" - "&amp;VLOOKUP(A39,II!Y:AG,9,FALSE)),IFERROR((VLOOKUP(A39,III!Y:AE,7,FALSE)&amp;" - "&amp;VLOOKUP(A39,III!Y:AG,9,FALSE)),IFERROR((VLOOKUP(A39,IV!Y:AE,7,FALSE)&amp;" - "&amp;VLOOKUP(A39,IV!Y:AG,9,FALSE)),IFERROR((VLOOKUP(A39,V!Y:AE,7,FALSE)&amp;" - "&amp;VLOOKUP(A39,V!Y:AG,9,FALSE)),IFERROR((VLOOKUP(A39,VI!Y:AE,7,FALSE)&amp;" - "&amp;VLOOKUP(A39,VI!Y:AG,9,FALSE)),IFERROR((VLOOKUP(A39,VII!Y:AE,7,FALSE)&amp;" - "&amp;VLOOKUP(A39,VII!Y:AG,9,FALSE)),IFERROR((VLOOKUP(A39,VIII!Y:AE,7,FALSE)&amp;" - "&amp;VLOOKUP(A39,VIII!Y:AG,9,FALSE)),IFERROR((VLOOKUP(A39,IX!Y:AE,7,FALSE)&amp;" - "&amp;VLOOKUP(A39,IX!Y:AG,9,FALSE)),IFERROR((VLOOKUP(A39,X!Y:AE,7,FALSE)&amp;" - "&amp;VLOOKUP(A39,X!Y:AG,9,FALSE)),IFERROR(VLOOKUP(A39,XI!Y:AE,7,FALSE)&amp;" - "&amp;VLOOKUP(A39,XI!Y:AG,9,FALSE),VLOOKUP(A39,XII!Y:AE,7,FALSE)&amp;" - "&amp;VLOOKUP(A39,XII!Y:AG,9,FALSE))))))))))))),"")</f>
        <v>Ubezpieczenia społeczne i inne świadczenia - składki na ub. emerytalne</v>
      </c>
      <c r="C39" s="19">
        <f>IF(YEAR(I!$G$2)=YEAR(CIT!$C$1),SUMIFS(I!$AN:$AN,I!$Y:$Y,A39)-SUMIFS(I!$AO:$AO,I!$Y:$Y,A39),0)</f>
        <v>98</v>
      </c>
      <c r="D39" s="19">
        <f>IF(YEAR(II!$G$2)=YEAR(CIT!$C$1),SUMIFS(II!$AN:$AN,II!$Y:$Y,A39)-SUMIFS(II!$AO:$AO,II!$Y:$Y,A39),0)</f>
        <v>179</v>
      </c>
      <c r="E39" s="19">
        <f>IF(YEAR(III!$G$2)=YEAR(CIT!$C$1),SUMIFS(III!$AN:$AN,III!$Y:$Y,A39)-SUMIFS(III!$AO:$AO,III!$Y:$Y,A39),0)</f>
        <v>265</v>
      </c>
      <c r="F39" s="19">
        <f>IF(YEAR(IV!$G$2)=YEAR(CIT!$C$1),SUMIFS(IV!$AN:$AN,IV!$Y:$Y,A39)-SUMIFS(IV!$AO:$AO,IV!$Y:$Y,A39),0)</f>
        <v>363</v>
      </c>
      <c r="G39" s="19">
        <f>IF(YEAR(V!$G$2)=YEAR(CIT!$C$1),SUMIFS(V!$AN:$AN,V!$Y:$Y,A39)-SUMIFS(V!$AO:$AO,V!$Y:$Y,A39),0)</f>
        <v>475</v>
      </c>
      <c r="H39" s="19">
        <f>IF(YEAR(VI!$G$2)=YEAR(CIT!$C$1),SUMIFS(VI!$AN:$AN,VI!$Y:$Y,A39)-SUMIFS(VI!$AO:$AO,VI!$Y:$Y,A39),0)</f>
        <v>587</v>
      </c>
      <c r="I39" s="19">
        <f>IF(YEAR(VII!$G$2)=YEAR(CIT!$C$1),SUMIFS(VII!$AN:$AN,VII!$Y:$Y,A39)-SUMIFS(VII!$AO:$AO,VII!$Y:$Y,A39),0)</f>
        <v>699</v>
      </c>
      <c r="J39" s="19">
        <f>IF(YEAR(VIII!$G$2)=YEAR(CIT!$C$1),SUMIFS(VIII!$AN:$AN,VIII!$Y:$Y,A39)-SUMIFS(VIII!$AO:$AO,VIII!$Y:$Y,A39),0)</f>
        <v>820</v>
      </c>
      <c r="K39" s="19">
        <f>IF(YEAR(IX!$G$2)=YEAR(CIT!$C$1),SUMIFS(IX!$AN:$AN,IX!$Y:$Y,A39)-SUMIFS(IX!$AO:$AO,IX!$Y:$Y,A39),0)</f>
        <v>936</v>
      </c>
      <c r="L39" s="19">
        <f>IF(YEAR(X!$G$2)=YEAR(CIT!$C$1),SUMIFS(X!$AN:$AN,X!$Y:$Y,A39)-SUMIFS(X!$AO:$AO,X!$Y:$Y,A39),0)</f>
        <v>1052</v>
      </c>
      <c r="M39" s="19">
        <f>IF(YEAR(XI!$G$2)=YEAR(CIT!$C$1),SUMIFS(XI!$AN:$AN,XI!$Y:$Y,A39)-SUMIFS(XI!$AO:$AO,XI!$Y:$Y,A39),0)</f>
        <v>1168</v>
      </c>
      <c r="N39" s="19">
        <f>IF(YEAR(XII!$G$2)=YEAR(CIT!$C$1),SUMIFS(XII!$AN:$AN,XII!$Y:$Y,A39)-SUMIFS(XII!$AO:$AO,XII!$Y:$Y,A39),0)</f>
        <v>1284</v>
      </c>
    </row>
    <row r="40" spans="1:14" ht="14.5" thickBot="1" x14ac:dyDescent="0.35">
      <c r="A40" s="28"/>
      <c r="B40" s="29" t="str">
        <f>IF(A40&lt;&gt;"",IF(LEN(A40)=4,IFERROR(VLOOKUP(A40,I!Y:AE,7,FALSE),IFERROR(VLOOKUP(A40,II!Y:AE,7,FALSE),IFERROR(VLOOKUP(A40,III!Y:AE,7,FALSE),IFERROR(VLOOKUP(A40,IV!Y:AE,7,FALSE),IFERROR(VLOOKUP(A40,V!Y:AE,7,FALSE),IFERROR(VLOOKUP(A40,VI!Y:AE,7,FALSE),IFERROR(VLOOKUP(A40,VII!Y:AE,7,FALSE),IFERROR(VLOOKUP(A40,VIII!Y:AE,7,FALSE),IFERROR(VLOOKUP(A40,IX!Y:AE,7,FALSE),IFERROR(VLOOKUP(A40,X!Y:AE,7,FALSE),IFERROR(VLOOKUP(A40,XI!Y:AE,7,FALSE),VLOOKUP(A40,XII!Y:AE,7,FALSE)))))))))))),IFERROR((VLOOKUP(A40,I!Y:AE,7,FALSE)&amp;" - "&amp;VLOOKUP(A40,I!Y:AG,9,FALSE)),IFERROR((VLOOKUP(A40,II!Y:AE,7,FALSE)&amp;" - "&amp;VLOOKUP(A40,II!Y:AG,9,FALSE)),IFERROR((VLOOKUP(A40,III!Y:AE,7,FALSE)&amp;" - "&amp;VLOOKUP(A40,III!Y:AG,9,FALSE)),IFERROR((VLOOKUP(A40,IV!Y:AE,7,FALSE)&amp;" - "&amp;VLOOKUP(A40,IV!Y:AG,9,FALSE)),IFERROR((VLOOKUP(A40,V!Y:AE,7,FALSE)&amp;" - "&amp;VLOOKUP(A40,V!Y:AG,9,FALSE)),IFERROR((VLOOKUP(A40,VI!Y:AE,7,FALSE)&amp;" - "&amp;VLOOKUP(A40,VI!Y:AG,9,FALSE)),IFERROR((VLOOKUP(A40,VII!Y:AE,7,FALSE)&amp;" - "&amp;VLOOKUP(A40,VII!Y:AG,9,FALSE)),IFERROR((VLOOKUP(A40,VIII!Y:AE,7,FALSE)&amp;" - "&amp;VLOOKUP(A40,VIII!Y:AG,9,FALSE)),IFERROR((VLOOKUP(A40,IX!Y:AE,7,FALSE)&amp;" - "&amp;VLOOKUP(A40,IX!Y:AG,9,FALSE)),IFERROR((VLOOKUP(A40,X!Y:AE,7,FALSE)&amp;" - "&amp;VLOOKUP(A40,X!Y:AG,9,FALSE)),IFERROR(VLOOKUP(A40,XI!Y:AE,7,FALSE)&amp;" - "&amp;VLOOKUP(A40,XI!Y:AG,9,FALSE),VLOOKUP(A40,XII!Y:AE,7,FALSE)&amp;" - "&amp;VLOOKUP(A40,XII!Y:AG,9,FALSE))))))))))))),"")</f>
        <v/>
      </c>
      <c r="C40" s="19">
        <f>IF(YEAR(I!$G$2)=YEAR(CIT!$C$1),SUMIFS(I!$AN:$AN,I!$Y:$Y,A40)-SUMIFS(I!$AO:$AO,I!$Y:$Y,A40),0)</f>
        <v>0</v>
      </c>
      <c r="D40" s="19">
        <f>IF(YEAR(II!$G$2)=YEAR(CIT!$C$1),SUMIFS(II!$AN:$AN,II!$Y:$Y,A40)-SUMIFS(II!$AO:$AO,II!$Y:$Y,A40),0)</f>
        <v>0</v>
      </c>
      <c r="E40" s="19">
        <f>IF(YEAR(III!$G$2)=YEAR(CIT!$C$1),SUMIFS(III!$AN:$AN,III!$Y:$Y,A40)-SUMIFS(III!$AO:$AO,III!$Y:$Y,A40),0)</f>
        <v>0</v>
      </c>
      <c r="F40" s="19">
        <f>IF(YEAR(IV!$G$2)=YEAR(CIT!$C$1),SUMIFS(IV!$AN:$AN,IV!$Y:$Y,A40)-SUMIFS(IV!$AO:$AO,IV!$Y:$Y,A40),0)</f>
        <v>0</v>
      </c>
      <c r="G40" s="19">
        <f>IF(YEAR(V!$G$2)=YEAR(CIT!$C$1),SUMIFS(V!$AN:$AN,V!$Y:$Y,A40)-SUMIFS(V!$AO:$AO,V!$Y:$Y,A40),0)</f>
        <v>0</v>
      </c>
      <c r="H40" s="19">
        <f>IF(YEAR(VI!$G$2)=YEAR(CIT!$C$1),SUMIFS(VI!$AN:$AN,VI!$Y:$Y,A40)-SUMIFS(VI!$AO:$AO,VI!$Y:$Y,A40),0)</f>
        <v>0</v>
      </c>
      <c r="I40" s="19">
        <f>IF(YEAR(VII!$G$2)=YEAR(CIT!$C$1),SUMIFS(VII!$AN:$AN,VII!$Y:$Y,A40)-SUMIFS(VII!$AO:$AO,VII!$Y:$Y,A40),0)</f>
        <v>0</v>
      </c>
      <c r="J40" s="19">
        <f>IF(YEAR(VIII!$G$2)=YEAR(CIT!$C$1),SUMIFS(VIII!$AN:$AN,VIII!$Y:$Y,A40)-SUMIFS(VIII!$AO:$AO,VIII!$Y:$Y,A40),0)</f>
        <v>0</v>
      </c>
      <c r="K40" s="19">
        <f>IF(YEAR(IX!$G$2)=YEAR(CIT!$C$1),SUMIFS(IX!$AN:$AN,IX!$Y:$Y,A40)-SUMIFS(IX!$AO:$AO,IX!$Y:$Y,A40),0)</f>
        <v>0</v>
      </c>
      <c r="L40" s="19">
        <f>IF(YEAR(X!$G$2)=YEAR(CIT!$C$1),SUMIFS(X!$AN:$AN,X!$Y:$Y,A40)-SUMIFS(X!$AO:$AO,X!$Y:$Y,A40),0)</f>
        <v>0</v>
      </c>
      <c r="M40" s="19">
        <f>IF(YEAR(XI!$G$2)=YEAR(CIT!$C$1),SUMIFS(XI!$AN:$AN,XI!$Y:$Y,A40)-SUMIFS(XI!$AO:$AO,XI!$Y:$Y,A40),0)</f>
        <v>0</v>
      </c>
      <c r="N40" s="19">
        <f>IF(YEAR(XII!$G$2)=YEAR(CIT!$C$1),SUMIFS(XII!$AN:$AN,XII!$Y:$Y,A40)-SUMIFS(XII!$AO:$AO,XII!$Y:$Y,A40),0)</f>
        <v>0</v>
      </c>
    </row>
    <row r="41" spans="1:14" ht="14.5" thickBot="1" x14ac:dyDescent="0.35">
      <c r="A41" s="26"/>
      <c r="B41" s="29" t="str">
        <f>IF(A41&lt;&gt;"",IF(LEN(A41)=4,IFERROR(VLOOKUP(A41,I!Y:AE,7,FALSE),IFERROR(VLOOKUP(A41,II!Y:AE,7,FALSE),IFERROR(VLOOKUP(A41,III!Y:AE,7,FALSE),IFERROR(VLOOKUP(A41,IV!Y:AE,7,FALSE),IFERROR(VLOOKUP(A41,V!Y:AE,7,FALSE),IFERROR(VLOOKUP(A41,VI!Y:AE,7,FALSE),IFERROR(VLOOKUP(A41,VII!Y:AE,7,FALSE),IFERROR(VLOOKUP(A41,VIII!Y:AE,7,FALSE),IFERROR(VLOOKUP(A41,IX!Y:AE,7,FALSE),IFERROR(VLOOKUP(A41,X!Y:AE,7,FALSE),IFERROR(VLOOKUP(A41,XI!Y:AE,7,FALSE),VLOOKUP(A41,XII!Y:AE,7,FALSE)))))))))))),IFERROR((VLOOKUP(A41,I!Y:AE,7,FALSE)&amp;" - "&amp;VLOOKUP(A41,I!Y:AG,9,FALSE)),IFERROR((VLOOKUP(A41,II!Y:AE,7,FALSE)&amp;" - "&amp;VLOOKUP(A41,II!Y:AG,9,FALSE)),IFERROR((VLOOKUP(A41,III!Y:AE,7,FALSE)&amp;" - "&amp;VLOOKUP(A41,III!Y:AG,9,FALSE)),IFERROR((VLOOKUP(A41,IV!Y:AE,7,FALSE)&amp;" - "&amp;VLOOKUP(A41,IV!Y:AG,9,FALSE)),IFERROR((VLOOKUP(A41,V!Y:AE,7,FALSE)&amp;" - "&amp;VLOOKUP(A41,V!Y:AG,9,FALSE)),IFERROR((VLOOKUP(A41,VI!Y:AE,7,FALSE)&amp;" - "&amp;VLOOKUP(A41,VI!Y:AG,9,FALSE)),IFERROR((VLOOKUP(A41,VII!Y:AE,7,FALSE)&amp;" - "&amp;VLOOKUP(A41,VII!Y:AG,9,FALSE)),IFERROR((VLOOKUP(A41,VIII!Y:AE,7,FALSE)&amp;" - "&amp;VLOOKUP(A41,VIII!Y:AG,9,FALSE)),IFERROR((VLOOKUP(A41,IX!Y:AE,7,FALSE)&amp;" - "&amp;VLOOKUP(A41,IX!Y:AG,9,FALSE)),IFERROR((VLOOKUP(A41,X!Y:AE,7,FALSE)&amp;" - "&amp;VLOOKUP(A41,X!Y:AG,9,FALSE)),IFERROR(VLOOKUP(A41,XI!Y:AE,7,FALSE)&amp;" - "&amp;VLOOKUP(A41,XI!Y:AG,9,FALSE),VLOOKUP(A41,XII!Y:AE,7,FALSE)&amp;" - "&amp;VLOOKUP(A41,XII!Y:AG,9,FALSE))))))))))))),"")</f>
        <v/>
      </c>
      <c r="C41" s="19">
        <f>IF(YEAR(I!$G$2)=YEAR(CIT!$C$1),SUMIFS(I!$AN:$AN,I!$Y:$Y,A41)-SUMIFS(I!$AO:$AO,I!$Y:$Y,A41),0)</f>
        <v>0</v>
      </c>
      <c r="D41" s="19">
        <f>IF(YEAR(II!$G$2)=YEAR(CIT!$C$1),SUMIFS(II!$AN:$AN,II!$Y:$Y,A41)-SUMIFS(II!$AO:$AO,II!$Y:$Y,A41),0)</f>
        <v>0</v>
      </c>
      <c r="E41" s="19">
        <f>IF(YEAR(III!$G$2)=YEAR(CIT!$C$1),SUMIFS(III!$AN:$AN,III!$Y:$Y,A41)-SUMIFS(III!$AO:$AO,III!$Y:$Y,A41),0)</f>
        <v>0</v>
      </c>
      <c r="F41" s="19">
        <f>IF(YEAR(IV!$G$2)=YEAR(CIT!$C$1),SUMIFS(IV!$AN:$AN,IV!$Y:$Y,A41)-SUMIFS(IV!$AO:$AO,IV!$Y:$Y,A41),0)</f>
        <v>0</v>
      </c>
      <c r="G41" s="19">
        <f>IF(YEAR(V!$G$2)=YEAR(CIT!$C$1),SUMIFS(V!$AN:$AN,V!$Y:$Y,A41)-SUMIFS(V!$AO:$AO,V!$Y:$Y,A41),0)</f>
        <v>0</v>
      </c>
      <c r="H41" s="19">
        <f>IF(YEAR(VI!$G$2)=YEAR(CIT!$C$1),SUMIFS(VI!$AN:$AN,VI!$Y:$Y,A41)-SUMIFS(VI!$AO:$AO,VI!$Y:$Y,A41),0)</f>
        <v>0</v>
      </c>
      <c r="I41" s="19">
        <f>IF(YEAR(VII!$G$2)=YEAR(CIT!$C$1),SUMIFS(VII!$AN:$AN,VII!$Y:$Y,A41)-SUMIFS(VII!$AO:$AO,VII!$Y:$Y,A41),0)</f>
        <v>0</v>
      </c>
      <c r="J41" s="19">
        <f>IF(YEAR(VIII!$G$2)=YEAR(CIT!$C$1),SUMIFS(VIII!$AN:$AN,VIII!$Y:$Y,A41)-SUMIFS(VIII!$AO:$AO,VIII!$Y:$Y,A41),0)</f>
        <v>0</v>
      </c>
      <c r="K41" s="19">
        <f>IF(YEAR(IX!$G$2)=YEAR(CIT!$C$1),SUMIFS(IX!$AN:$AN,IX!$Y:$Y,A41)-SUMIFS(IX!$AO:$AO,IX!$Y:$Y,A41),0)</f>
        <v>0</v>
      </c>
      <c r="L41" s="19">
        <f>IF(YEAR(X!$G$2)=YEAR(CIT!$C$1),SUMIFS(X!$AN:$AN,X!$Y:$Y,A41)-SUMIFS(X!$AO:$AO,X!$Y:$Y,A41),0)</f>
        <v>0</v>
      </c>
      <c r="M41" s="19">
        <f>IF(YEAR(XI!$G$2)=YEAR(CIT!$C$1),SUMIFS(XI!$AN:$AN,XI!$Y:$Y,A41)-SUMIFS(XI!$AO:$AO,XI!$Y:$Y,A41),0)</f>
        <v>0</v>
      </c>
      <c r="N41" s="19">
        <f>IF(YEAR(XII!$G$2)=YEAR(CIT!$C$1),SUMIFS(XII!$AN:$AN,XII!$Y:$Y,A41)-SUMIFS(XII!$AO:$AO,XII!$Y:$Y,A41),0)</f>
        <v>0</v>
      </c>
    </row>
    <row r="42" spans="1:14" ht="14.5" thickBot="1" x14ac:dyDescent="0.35">
      <c r="A42" s="28"/>
      <c r="B42" s="29" t="str">
        <f>IF(A42&lt;&gt;"",IF(LEN(A42)=4,IFERROR(VLOOKUP(A42,I!Y:AE,7,FALSE),IFERROR(VLOOKUP(A42,II!Y:AE,7,FALSE),IFERROR(VLOOKUP(A42,III!Y:AE,7,FALSE),IFERROR(VLOOKUP(A42,IV!Y:AE,7,FALSE),IFERROR(VLOOKUP(A42,V!Y:AE,7,FALSE),IFERROR(VLOOKUP(A42,VI!Y:AE,7,FALSE),IFERROR(VLOOKUP(A42,VII!Y:AE,7,FALSE),IFERROR(VLOOKUP(A42,VIII!Y:AE,7,FALSE),IFERROR(VLOOKUP(A42,IX!Y:AE,7,FALSE),IFERROR(VLOOKUP(A42,X!Y:AE,7,FALSE),IFERROR(VLOOKUP(A42,XI!Y:AE,7,FALSE),VLOOKUP(A42,XII!Y:AE,7,FALSE)))))))))))),IFERROR((VLOOKUP(A42,I!Y:AE,7,FALSE)&amp;" - "&amp;VLOOKUP(A42,I!Y:AG,9,FALSE)),IFERROR((VLOOKUP(A42,II!Y:AE,7,FALSE)&amp;" - "&amp;VLOOKUP(A42,II!Y:AG,9,FALSE)),IFERROR((VLOOKUP(A42,III!Y:AE,7,FALSE)&amp;" - "&amp;VLOOKUP(A42,III!Y:AG,9,FALSE)),IFERROR((VLOOKUP(A42,IV!Y:AE,7,FALSE)&amp;" - "&amp;VLOOKUP(A42,IV!Y:AG,9,FALSE)),IFERROR((VLOOKUP(A42,V!Y:AE,7,FALSE)&amp;" - "&amp;VLOOKUP(A42,V!Y:AG,9,FALSE)),IFERROR((VLOOKUP(A42,VI!Y:AE,7,FALSE)&amp;" - "&amp;VLOOKUP(A42,VI!Y:AG,9,FALSE)),IFERROR((VLOOKUP(A42,VII!Y:AE,7,FALSE)&amp;" - "&amp;VLOOKUP(A42,VII!Y:AG,9,FALSE)),IFERROR((VLOOKUP(A42,VIII!Y:AE,7,FALSE)&amp;" - "&amp;VLOOKUP(A42,VIII!Y:AG,9,FALSE)),IFERROR((VLOOKUP(A42,IX!Y:AE,7,FALSE)&amp;" - "&amp;VLOOKUP(A42,IX!Y:AG,9,FALSE)),IFERROR((VLOOKUP(A42,X!Y:AE,7,FALSE)&amp;" - "&amp;VLOOKUP(A42,X!Y:AG,9,FALSE)),IFERROR(VLOOKUP(A42,XI!Y:AE,7,FALSE)&amp;" - "&amp;VLOOKUP(A42,XI!Y:AG,9,FALSE),VLOOKUP(A42,XII!Y:AE,7,FALSE)&amp;" - "&amp;VLOOKUP(A42,XII!Y:AG,9,FALSE))))))))))))),"")</f>
        <v/>
      </c>
      <c r="C42" s="19">
        <f>IF(YEAR(I!$G$2)=YEAR(CIT!$C$1),SUMIFS(I!$AN:$AN,I!$Y:$Y,A42)-SUMIFS(I!$AO:$AO,I!$Y:$Y,A42),0)</f>
        <v>0</v>
      </c>
      <c r="D42" s="19">
        <f>IF(YEAR(II!$G$2)=YEAR(CIT!$C$1),SUMIFS(II!$AN:$AN,II!$Y:$Y,A42)-SUMIFS(II!$AO:$AO,II!$Y:$Y,A42),0)</f>
        <v>0</v>
      </c>
      <c r="E42" s="19">
        <f>IF(YEAR(III!$G$2)=YEAR(CIT!$C$1),SUMIFS(III!$AN:$AN,III!$Y:$Y,A42)-SUMIFS(III!$AO:$AO,III!$Y:$Y,A42),0)</f>
        <v>0</v>
      </c>
      <c r="F42" s="19">
        <f>IF(YEAR(IV!$G$2)=YEAR(CIT!$C$1),SUMIFS(IV!$AN:$AN,IV!$Y:$Y,A42)-SUMIFS(IV!$AO:$AO,IV!$Y:$Y,A42),0)</f>
        <v>0</v>
      </c>
      <c r="G42" s="19">
        <f>IF(YEAR(V!$G$2)=YEAR(CIT!$C$1),SUMIFS(V!$AN:$AN,V!$Y:$Y,A42)-SUMIFS(V!$AO:$AO,V!$Y:$Y,A42),0)</f>
        <v>0</v>
      </c>
      <c r="H42" s="19">
        <f>IF(YEAR(VI!$G$2)=YEAR(CIT!$C$1),SUMIFS(VI!$AN:$AN,VI!$Y:$Y,A42)-SUMIFS(VI!$AO:$AO,VI!$Y:$Y,A42),0)</f>
        <v>0</v>
      </c>
      <c r="I42" s="19">
        <f>IF(YEAR(VII!$G$2)=YEAR(CIT!$C$1),SUMIFS(VII!$AN:$AN,VII!$Y:$Y,A42)-SUMIFS(VII!$AO:$AO,VII!$Y:$Y,A42),0)</f>
        <v>0</v>
      </c>
      <c r="J42" s="19">
        <f>IF(YEAR(VIII!$G$2)=YEAR(CIT!$C$1),SUMIFS(VIII!$AN:$AN,VIII!$Y:$Y,A42)-SUMIFS(VIII!$AO:$AO,VIII!$Y:$Y,A42),0)</f>
        <v>0</v>
      </c>
      <c r="K42" s="19">
        <f>IF(YEAR(IX!$G$2)=YEAR(CIT!$C$1),SUMIFS(IX!$AN:$AN,IX!$Y:$Y,A42)-SUMIFS(IX!$AO:$AO,IX!$Y:$Y,A42),0)</f>
        <v>0</v>
      </c>
      <c r="L42" s="19">
        <f>IF(YEAR(X!$G$2)=YEAR(CIT!$C$1),SUMIFS(X!$AN:$AN,X!$Y:$Y,A42)-SUMIFS(X!$AO:$AO,X!$Y:$Y,A42),0)</f>
        <v>0</v>
      </c>
      <c r="M42" s="19">
        <f>IF(YEAR(XI!$G$2)=YEAR(CIT!$C$1),SUMIFS(XI!$AN:$AN,XI!$Y:$Y,A42)-SUMIFS(XI!$AO:$AO,XI!$Y:$Y,A42),0)</f>
        <v>0</v>
      </c>
      <c r="N42" s="19">
        <f>IF(YEAR(XII!$G$2)=YEAR(CIT!$C$1),SUMIFS(XII!$AN:$AN,XII!$Y:$Y,A42)-SUMIFS(XII!$AO:$AO,XII!$Y:$Y,A42),0)</f>
        <v>0</v>
      </c>
    </row>
    <row r="43" spans="1:14" ht="14.5" thickBot="1" x14ac:dyDescent="0.35">
      <c r="A43" s="26"/>
      <c r="B43" s="29" t="str">
        <f>IF(A43&lt;&gt;"",IF(LEN(A43)=4,IFERROR(VLOOKUP(A43,I!Y:AE,7,FALSE),IFERROR(VLOOKUP(A43,II!Y:AE,7,FALSE),IFERROR(VLOOKUP(A43,III!Y:AE,7,FALSE),IFERROR(VLOOKUP(A43,IV!Y:AE,7,FALSE),IFERROR(VLOOKUP(A43,V!Y:AE,7,FALSE),IFERROR(VLOOKUP(A43,VI!Y:AE,7,FALSE),IFERROR(VLOOKUP(A43,VII!Y:AE,7,FALSE),IFERROR(VLOOKUP(A43,VIII!Y:AE,7,FALSE),IFERROR(VLOOKUP(A43,IX!Y:AE,7,FALSE),IFERROR(VLOOKUP(A43,X!Y:AE,7,FALSE),IFERROR(VLOOKUP(A43,XI!Y:AE,7,FALSE),VLOOKUP(A43,XII!Y:AE,7,FALSE)))))))))))),IFERROR((VLOOKUP(A43,I!Y:AE,7,FALSE)&amp;" - "&amp;VLOOKUP(A43,I!Y:AG,9,FALSE)),IFERROR((VLOOKUP(A43,II!Y:AE,7,FALSE)&amp;" - "&amp;VLOOKUP(A43,II!Y:AG,9,FALSE)),IFERROR((VLOOKUP(A43,III!Y:AE,7,FALSE)&amp;" - "&amp;VLOOKUP(A43,III!Y:AG,9,FALSE)),IFERROR((VLOOKUP(A43,IV!Y:AE,7,FALSE)&amp;" - "&amp;VLOOKUP(A43,IV!Y:AG,9,FALSE)),IFERROR((VLOOKUP(A43,V!Y:AE,7,FALSE)&amp;" - "&amp;VLOOKUP(A43,V!Y:AG,9,FALSE)),IFERROR((VLOOKUP(A43,VI!Y:AE,7,FALSE)&amp;" - "&amp;VLOOKUP(A43,VI!Y:AG,9,FALSE)),IFERROR((VLOOKUP(A43,VII!Y:AE,7,FALSE)&amp;" - "&amp;VLOOKUP(A43,VII!Y:AG,9,FALSE)),IFERROR((VLOOKUP(A43,VIII!Y:AE,7,FALSE)&amp;" - "&amp;VLOOKUP(A43,VIII!Y:AG,9,FALSE)),IFERROR((VLOOKUP(A43,IX!Y:AE,7,FALSE)&amp;" - "&amp;VLOOKUP(A43,IX!Y:AG,9,FALSE)),IFERROR((VLOOKUP(A43,X!Y:AE,7,FALSE)&amp;" - "&amp;VLOOKUP(A43,X!Y:AG,9,FALSE)),IFERROR(VLOOKUP(A43,XI!Y:AE,7,FALSE)&amp;" - "&amp;VLOOKUP(A43,XI!Y:AG,9,FALSE),VLOOKUP(A43,XII!Y:AE,7,FALSE)&amp;" - "&amp;VLOOKUP(A43,XII!Y:AG,9,FALSE))))))))))))),"")</f>
        <v/>
      </c>
      <c r="C43" s="19">
        <f>IF(YEAR(I!$G$2)=YEAR(CIT!$C$1),SUMIFS(I!$AN:$AN,I!$Y:$Y,A43)-SUMIFS(I!$AO:$AO,I!$Y:$Y,A43),0)</f>
        <v>0</v>
      </c>
      <c r="D43" s="19">
        <f>IF(YEAR(II!$G$2)=YEAR(CIT!$C$1),SUMIFS(II!$AN:$AN,II!$Y:$Y,A43)-SUMIFS(II!$AO:$AO,II!$Y:$Y,A43),0)</f>
        <v>0</v>
      </c>
      <c r="E43" s="19">
        <f>IF(YEAR(III!$G$2)=YEAR(CIT!$C$1),SUMIFS(III!$AN:$AN,III!$Y:$Y,A43)-SUMIFS(III!$AO:$AO,III!$Y:$Y,A43),0)</f>
        <v>0</v>
      </c>
      <c r="F43" s="19">
        <f>IF(YEAR(IV!$G$2)=YEAR(CIT!$C$1),SUMIFS(IV!$AN:$AN,IV!$Y:$Y,A43)-SUMIFS(IV!$AO:$AO,IV!$Y:$Y,A43),0)</f>
        <v>0</v>
      </c>
      <c r="G43" s="19">
        <f>IF(YEAR(V!$G$2)=YEAR(CIT!$C$1),SUMIFS(V!$AN:$AN,V!$Y:$Y,A43)-SUMIFS(V!$AO:$AO,V!$Y:$Y,A43),0)</f>
        <v>0</v>
      </c>
      <c r="H43" s="19">
        <f>IF(YEAR(VI!$G$2)=YEAR(CIT!$C$1),SUMIFS(VI!$AN:$AN,VI!$Y:$Y,A43)-SUMIFS(VI!$AO:$AO,VI!$Y:$Y,A43),0)</f>
        <v>0</v>
      </c>
      <c r="I43" s="19">
        <f>IF(YEAR(VII!$G$2)=YEAR(CIT!$C$1),SUMIFS(VII!$AN:$AN,VII!$Y:$Y,A43)-SUMIFS(VII!$AO:$AO,VII!$Y:$Y,A43),0)</f>
        <v>0</v>
      </c>
      <c r="J43" s="19">
        <f>IF(YEAR(VIII!$G$2)=YEAR(CIT!$C$1),SUMIFS(VIII!$AN:$AN,VIII!$Y:$Y,A43)-SUMIFS(VIII!$AO:$AO,VIII!$Y:$Y,A43),0)</f>
        <v>0</v>
      </c>
      <c r="K43" s="19">
        <f>IF(YEAR(IX!$G$2)=YEAR(CIT!$C$1),SUMIFS(IX!$AN:$AN,IX!$Y:$Y,A43)-SUMIFS(IX!$AO:$AO,IX!$Y:$Y,A43),0)</f>
        <v>0</v>
      </c>
      <c r="L43" s="19">
        <f>IF(YEAR(X!$G$2)=YEAR(CIT!$C$1),SUMIFS(X!$AN:$AN,X!$Y:$Y,A43)-SUMIFS(X!$AO:$AO,X!$Y:$Y,A43),0)</f>
        <v>0</v>
      </c>
      <c r="M43" s="19">
        <f>IF(YEAR(XI!$G$2)=YEAR(CIT!$C$1),SUMIFS(XI!$AN:$AN,XI!$Y:$Y,A43)-SUMIFS(XI!$AO:$AO,XI!$Y:$Y,A43),0)</f>
        <v>0</v>
      </c>
      <c r="N43" s="19">
        <f>IF(YEAR(XII!$G$2)=YEAR(CIT!$C$1),SUMIFS(XII!$AN:$AN,XII!$Y:$Y,A43)-SUMIFS(XII!$AO:$AO,XII!$Y:$Y,A43),0)</f>
        <v>0</v>
      </c>
    </row>
    <row r="44" spans="1:14" ht="14.5" thickBot="1" x14ac:dyDescent="0.35">
      <c r="A44" s="28"/>
      <c r="B44" s="29" t="str">
        <f>IF(A44&lt;&gt;"",IF(LEN(A44)=4,IFERROR(VLOOKUP(A44,I!Y:AE,7,FALSE),IFERROR(VLOOKUP(A44,II!Y:AE,7,FALSE),IFERROR(VLOOKUP(A44,III!Y:AE,7,FALSE),IFERROR(VLOOKUP(A44,IV!Y:AE,7,FALSE),IFERROR(VLOOKUP(A44,V!Y:AE,7,FALSE),IFERROR(VLOOKUP(A44,VI!Y:AE,7,FALSE),IFERROR(VLOOKUP(A44,VII!Y:AE,7,FALSE),IFERROR(VLOOKUP(A44,VIII!Y:AE,7,FALSE),IFERROR(VLOOKUP(A44,IX!Y:AE,7,FALSE),IFERROR(VLOOKUP(A44,X!Y:AE,7,FALSE),IFERROR(VLOOKUP(A44,XI!Y:AE,7,FALSE),VLOOKUP(A44,XII!Y:AE,7,FALSE)))))))))))),IFERROR((VLOOKUP(A44,I!Y:AE,7,FALSE)&amp;" - "&amp;VLOOKUP(A44,I!Y:AG,9,FALSE)),IFERROR((VLOOKUP(A44,II!Y:AE,7,FALSE)&amp;" - "&amp;VLOOKUP(A44,II!Y:AG,9,FALSE)),IFERROR((VLOOKUP(A44,III!Y:AE,7,FALSE)&amp;" - "&amp;VLOOKUP(A44,III!Y:AG,9,FALSE)),IFERROR((VLOOKUP(A44,IV!Y:AE,7,FALSE)&amp;" - "&amp;VLOOKUP(A44,IV!Y:AG,9,FALSE)),IFERROR((VLOOKUP(A44,V!Y:AE,7,FALSE)&amp;" - "&amp;VLOOKUP(A44,V!Y:AG,9,FALSE)),IFERROR((VLOOKUP(A44,VI!Y:AE,7,FALSE)&amp;" - "&amp;VLOOKUP(A44,VI!Y:AG,9,FALSE)),IFERROR((VLOOKUP(A44,VII!Y:AE,7,FALSE)&amp;" - "&amp;VLOOKUP(A44,VII!Y:AG,9,FALSE)),IFERROR((VLOOKUP(A44,VIII!Y:AE,7,FALSE)&amp;" - "&amp;VLOOKUP(A44,VIII!Y:AG,9,FALSE)),IFERROR((VLOOKUP(A44,IX!Y:AE,7,FALSE)&amp;" - "&amp;VLOOKUP(A44,IX!Y:AG,9,FALSE)),IFERROR((VLOOKUP(A44,X!Y:AE,7,FALSE)&amp;" - "&amp;VLOOKUP(A44,X!Y:AG,9,FALSE)),IFERROR(VLOOKUP(A44,XI!Y:AE,7,FALSE)&amp;" - "&amp;VLOOKUP(A44,XI!Y:AG,9,FALSE),VLOOKUP(A44,XII!Y:AE,7,FALSE)&amp;" - "&amp;VLOOKUP(A44,XII!Y:AG,9,FALSE))))))))))))),"")</f>
        <v/>
      </c>
      <c r="C44" s="19">
        <f>IF(YEAR(I!$G$2)=YEAR(CIT!$C$1),SUMIFS(I!$AN:$AN,I!$Y:$Y,A44)-SUMIFS(I!$AO:$AO,I!$Y:$Y,A44),0)</f>
        <v>0</v>
      </c>
      <c r="D44" s="19">
        <f>IF(YEAR(II!$G$2)=YEAR(CIT!$C$1),SUMIFS(II!$AN:$AN,II!$Y:$Y,A44)-SUMIFS(II!$AO:$AO,II!$Y:$Y,A44),0)</f>
        <v>0</v>
      </c>
      <c r="E44" s="19">
        <f>IF(YEAR(III!$G$2)=YEAR(CIT!$C$1),SUMIFS(III!$AN:$AN,III!$Y:$Y,A44)-SUMIFS(III!$AO:$AO,III!$Y:$Y,A44),0)</f>
        <v>0</v>
      </c>
      <c r="F44" s="19">
        <f>IF(YEAR(IV!$G$2)=YEAR(CIT!$C$1),SUMIFS(IV!$AN:$AN,IV!$Y:$Y,A44)-SUMIFS(IV!$AO:$AO,IV!$Y:$Y,A44),0)</f>
        <v>0</v>
      </c>
      <c r="G44" s="19">
        <f>IF(YEAR(V!$G$2)=YEAR(CIT!$C$1),SUMIFS(V!$AN:$AN,V!$Y:$Y,A44)-SUMIFS(V!$AO:$AO,V!$Y:$Y,A44),0)</f>
        <v>0</v>
      </c>
      <c r="H44" s="19">
        <f>IF(YEAR(VI!$G$2)=YEAR(CIT!$C$1),SUMIFS(VI!$AN:$AN,VI!$Y:$Y,A44)-SUMIFS(VI!$AO:$AO,VI!$Y:$Y,A44),0)</f>
        <v>0</v>
      </c>
      <c r="I44" s="19">
        <f>IF(YEAR(VII!$G$2)=YEAR(CIT!$C$1),SUMIFS(VII!$AN:$AN,VII!$Y:$Y,A44)-SUMIFS(VII!$AO:$AO,VII!$Y:$Y,A44),0)</f>
        <v>0</v>
      </c>
      <c r="J44" s="19">
        <f>IF(YEAR(VIII!$G$2)=YEAR(CIT!$C$1),SUMIFS(VIII!$AN:$AN,VIII!$Y:$Y,A44)-SUMIFS(VIII!$AO:$AO,VIII!$Y:$Y,A44),0)</f>
        <v>0</v>
      </c>
      <c r="K44" s="19">
        <f>IF(YEAR(IX!$G$2)=YEAR(CIT!$C$1),SUMIFS(IX!$AN:$AN,IX!$Y:$Y,A44)-SUMIFS(IX!$AO:$AO,IX!$Y:$Y,A44),0)</f>
        <v>0</v>
      </c>
      <c r="L44" s="19">
        <f>IF(YEAR(X!$G$2)=YEAR(CIT!$C$1),SUMIFS(X!$AN:$AN,X!$Y:$Y,A44)-SUMIFS(X!$AO:$AO,X!$Y:$Y,A44),0)</f>
        <v>0</v>
      </c>
      <c r="M44" s="19">
        <f>IF(YEAR(XI!$G$2)=YEAR(CIT!$C$1),SUMIFS(XI!$AN:$AN,XI!$Y:$Y,A44)-SUMIFS(XI!$AO:$AO,XI!$Y:$Y,A44),0)</f>
        <v>0</v>
      </c>
      <c r="N44" s="19">
        <f>IF(YEAR(XII!$G$2)=YEAR(CIT!$C$1),SUMIFS(XII!$AN:$AN,XII!$Y:$Y,A44)-SUMIFS(XII!$AO:$AO,XII!$Y:$Y,A44),0)</f>
        <v>0</v>
      </c>
    </row>
    <row r="45" spans="1:14" ht="14.5" thickBot="1" x14ac:dyDescent="0.35">
      <c r="A45" s="26"/>
      <c r="B45" s="29" t="str">
        <f>IF(A45&lt;&gt;"",IF(LEN(A45)=4,IFERROR(VLOOKUP(A45,I!Y:AE,7,FALSE),IFERROR(VLOOKUP(A45,II!Y:AE,7,FALSE),IFERROR(VLOOKUP(A45,III!Y:AE,7,FALSE),IFERROR(VLOOKUP(A45,IV!Y:AE,7,FALSE),IFERROR(VLOOKUP(A45,V!Y:AE,7,FALSE),IFERROR(VLOOKUP(A45,VI!Y:AE,7,FALSE),IFERROR(VLOOKUP(A45,VII!Y:AE,7,FALSE),IFERROR(VLOOKUP(A45,VIII!Y:AE,7,FALSE),IFERROR(VLOOKUP(A45,IX!Y:AE,7,FALSE),IFERROR(VLOOKUP(A45,X!Y:AE,7,FALSE),IFERROR(VLOOKUP(A45,XI!Y:AE,7,FALSE),VLOOKUP(A45,XII!Y:AE,7,FALSE)))))))))))),IFERROR((VLOOKUP(A45,I!Y:AE,7,FALSE)&amp;" - "&amp;VLOOKUP(A45,I!Y:AG,9,FALSE)),IFERROR((VLOOKUP(A45,II!Y:AE,7,FALSE)&amp;" - "&amp;VLOOKUP(A45,II!Y:AG,9,FALSE)),IFERROR((VLOOKUP(A45,III!Y:AE,7,FALSE)&amp;" - "&amp;VLOOKUP(A45,III!Y:AG,9,FALSE)),IFERROR((VLOOKUP(A45,IV!Y:AE,7,FALSE)&amp;" - "&amp;VLOOKUP(A45,IV!Y:AG,9,FALSE)),IFERROR((VLOOKUP(A45,V!Y:AE,7,FALSE)&amp;" - "&amp;VLOOKUP(A45,V!Y:AG,9,FALSE)),IFERROR((VLOOKUP(A45,VI!Y:AE,7,FALSE)&amp;" - "&amp;VLOOKUP(A45,VI!Y:AG,9,FALSE)),IFERROR((VLOOKUP(A45,VII!Y:AE,7,FALSE)&amp;" - "&amp;VLOOKUP(A45,VII!Y:AG,9,FALSE)),IFERROR((VLOOKUP(A45,VIII!Y:AE,7,FALSE)&amp;" - "&amp;VLOOKUP(A45,VIII!Y:AG,9,FALSE)),IFERROR((VLOOKUP(A45,IX!Y:AE,7,FALSE)&amp;" - "&amp;VLOOKUP(A45,IX!Y:AG,9,FALSE)),IFERROR((VLOOKUP(A45,X!Y:AE,7,FALSE)&amp;" - "&amp;VLOOKUP(A45,X!Y:AG,9,FALSE)),IFERROR(VLOOKUP(A45,XI!Y:AE,7,FALSE)&amp;" - "&amp;VLOOKUP(A45,XI!Y:AG,9,FALSE),VLOOKUP(A45,XII!Y:AE,7,FALSE)&amp;" - "&amp;VLOOKUP(A45,XII!Y:AG,9,FALSE))))))))))))),"")</f>
        <v/>
      </c>
      <c r="C45" s="19">
        <f>IF(YEAR(I!$G$2)=YEAR(CIT!$C$1),SUMIFS(I!$AN:$AN,I!$Y:$Y,A45)-SUMIFS(I!$AO:$AO,I!$Y:$Y,A45),0)</f>
        <v>0</v>
      </c>
      <c r="D45" s="19">
        <f>IF(YEAR(II!$G$2)=YEAR(CIT!$C$1),SUMIFS(II!$AN:$AN,II!$Y:$Y,A45)-SUMIFS(II!$AO:$AO,II!$Y:$Y,A45),0)</f>
        <v>0</v>
      </c>
      <c r="E45" s="19">
        <f>IF(YEAR(III!$G$2)=YEAR(CIT!$C$1),SUMIFS(III!$AN:$AN,III!$Y:$Y,A45)-SUMIFS(III!$AO:$AO,III!$Y:$Y,A45),0)</f>
        <v>0</v>
      </c>
      <c r="F45" s="19">
        <f>IF(YEAR(IV!$G$2)=YEAR(CIT!$C$1),SUMIFS(IV!$AN:$AN,IV!$Y:$Y,A45)-SUMIFS(IV!$AO:$AO,IV!$Y:$Y,A45),0)</f>
        <v>0</v>
      </c>
      <c r="G45" s="19">
        <f>IF(YEAR(V!$G$2)=YEAR(CIT!$C$1),SUMIFS(V!$AN:$AN,V!$Y:$Y,A45)-SUMIFS(V!$AO:$AO,V!$Y:$Y,A45),0)</f>
        <v>0</v>
      </c>
      <c r="H45" s="19">
        <f>IF(YEAR(VI!$G$2)=YEAR(CIT!$C$1),SUMIFS(VI!$AN:$AN,VI!$Y:$Y,A45)-SUMIFS(VI!$AO:$AO,VI!$Y:$Y,A45),0)</f>
        <v>0</v>
      </c>
      <c r="I45" s="19">
        <f>IF(YEAR(VII!$G$2)=YEAR(CIT!$C$1),SUMIFS(VII!$AN:$AN,VII!$Y:$Y,A45)-SUMIFS(VII!$AO:$AO,VII!$Y:$Y,A45),0)</f>
        <v>0</v>
      </c>
      <c r="J45" s="19">
        <f>IF(YEAR(VIII!$G$2)=YEAR(CIT!$C$1),SUMIFS(VIII!$AN:$AN,VIII!$Y:$Y,A45)-SUMIFS(VIII!$AO:$AO,VIII!$Y:$Y,A45),0)</f>
        <v>0</v>
      </c>
      <c r="K45" s="19">
        <f>IF(YEAR(IX!$G$2)=YEAR(CIT!$C$1),SUMIFS(IX!$AN:$AN,IX!$Y:$Y,A45)-SUMIFS(IX!$AO:$AO,IX!$Y:$Y,A45),0)</f>
        <v>0</v>
      </c>
      <c r="L45" s="19">
        <f>IF(YEAR(X!$G$2)=YEAR(CIT!$C$1),SUMIFS(X!$AN:$AN,X!$Y:$Y,A45)-SUMIFS(X!$AO:$AO,X!$Y:$Y,A45),0)</f>
        <v>0</v>
      </c>
      <c r="M45" s="19">
        <f>IF(YEAR(XI!$G$2)=YEAR(CIT!$C$1),SUMIFS(XI!$AN:$AN,XI!$Y:$Y,A45)-SUMIFS(XI!$AO:$AO,XI!$Y:$Y,A45),0)</f>
        <v>0</v>
      </c>
      <c r="N45" s="19">
        <f>IF(YEAR(XII!$G$2)=YEAR(CIT!$C$1),SUMIFS(XII!$AN:$AN,XII!$Y:$Y,A45)-SUMIFS(XII!$AO:$AO,XII!$Y:$Y,A45),0)</f>
        <v>0</v>
      </c>
    </row>
    <row r="46" spans="1:14" ht="14.5" thickBot="1" x14ac:dyDescent="0.35">
      <c r="A46" s="28"/>
      <c r="B46" s="29" t="str">
        <f>IF(A46&lt;&gt;"",IF(LEN(A46)=4,IFERROR(VLOOKUP(A46,I!Y:AE,7,FALSE),IFERROR(VLOOKUP(A46,II!Y:AE,7,FALSE),IFERROR(VLOOKUP(A46,III!Y:AE,7,FALSE),IFERROR(VLOOKUP(A46,IV!Y:AE,7,FALSE),IFERROR(VLOOKUP(A46,V!Y:AE,7,FALSE),IFERROR(VLOOKUP(A46,VI!Y:AE,7,FALSE),IFERROR(VLOOKUP(A46,VII!Y:AE,7,FALSE),IFERROR(VLOOKUP(A46,VIII!Y:AE,7,FALSE),IFERROR(VLOOKUP(A46,IX!Y:AE,7,FALSE),IFERROR(VLOOKUP(A46,X!Y:AE,7,FALSE),IFERROR(VLOOKUP(A46,XI!Y:AE,7,FALSE),VLOOKUP(A46,XII!Y:AE,7,FALSE)))))))))))),IFERROR((VLOOKUP(A46,I!Y:AE,7,FALSE)&amp;" - "&amp;VLOOKUP(A46,I!Y:AG,9,FALSE)),IFERROR((VLOOKUP(A46,II!Y:AE,7,FALSE)&amp;" - "&amp;VLOOKUP(A46,II!Y:AG,9,FALSE)),IFERROR((VLOOKUP(A46,III!Y:AE,7,FALSE)&amp;" - "&amp;VLOOKUP(A46,III!Y:AG,9,FALSE)),IFERROR((VLOOKUP(A46,IV!Y:AE,7,FALSE)&amp;" - "&amp;VLOOKUP(A46,IV!Y:AG,9,FALSE)),IFERROR((VLOOKUP(A46,V!Y:AE,7,FALSE)&amp;" - "&amp;VLOOKUP(A46,V!Y:AG,9,FALSE)),IFERROR((VLOOKUP(A46,VI!Y:AE,7,FALSE)&amp;" - "&amp;VLOOKUP(A46,VI!Y:AG,9,FALSE)),IFERROR((VLOOKUP(A46,VII!Y:AE,7,FALSE)&amp;" - "&amp;VLOOKUP(A46,VII!Y:AG,9,FALSE)),IFERROR((VLOOKUP(A46,VIII!Y:AE,7,FALSE)&amp;" - "&amp;VLOOKUP(A46,VIII!Y:AG,9,FALSE)),IFERROR((VLOOKUP(A46,IX!Y:AE,7,FALSE)&amp;" - "&amp;VLOOKUP(A46,IX!Y:AG,9,FALSE)),IFERROR((VLOOKUP(A46,X!Y:AE,7,FALSE)&amp;" - "&amp;VLOOKUP(A46,X!Y:AG,9,FALSE)),IFERROR(VLOOKUP(A46,XI!Y:AE,7,FALSE)&amp;" - "&amp;VLOOKUP(A46,XI!Y:AG,9,FALSE),VLOOKUP(A46,XII!Y:AE,7,FALSE)&amp;" - "&amp;VLOOKUP(A46,XII!Y:AG,9,FALSE))))))))))))),"")</f>
        <v/>
      </c>
      <c r="C46" s="19">
        <f>IF(YEAR(I!$G$2)=YEAR(CIT!$C$1),SUMIFS(I!$AN:$AN,I!$Y:$Y,A46)-SUMIFS(I!$AO:$AO,I!$Y:$Y,A46),0)</f>
        <v>0</v>
      </c>
      <c r="D46" s="19">
        <f>IF(YEAR(II!$G$2)=YEAR(CIT!$C$1),SUMIFS(II!$AN:$AN,II!$Y:$Y,A46)-SUMIFS(II!$AO:$AO,II!$Y:$Y,A46),0)</f>
        <v>0</v>
      </c>
      <c r="E46" s="19">
        <f>IF(YEAR(III!$G$2)=YEAR(CIT!$C$1),SUMIFS(III!$AN:$AN,III!$Y:$Y,A46)-SUMIFS(III!$AO:$AO,III!$Y:$Y,A46),0)</f>
        <v>0</v>
      </c>
      <c r="F46" s="19">
        <f>IF(YEAR(IV!$G$2)=YEAR(CIT!$C$1),SUMIFS(IV!$AN:$AN,IV!$Y:$Y,A46)-SUMIFS(IV!$AO:$AO,IV!$Y:$Y,A46),0)</f>
        <v>0</v>
      </c>
      <c r="G46" s="19">
        <f>IF(YEAR(V!$G$2)=YEAR(CIT!$C$1),SUMIFS(V!$AN:$AN,V!$Y:$Y,A46)-SUMIFS(V!$AO:$AO,V!$Y:$Y,A46),0)</f>
        <v>0</v>
      </c>
      <c r="H46" s="19">
        <f>IF(YEAR(VI!$G$2)=YEAR(CIT!$C$1),SUMIFS(VI!$AN:$AN,VI!$Y:$Y,A46)-SUMIFS(VI!$AO:$AO,VI!$Y:$Y,A46),0)</f>
        <v>0</v>
      </c>
      <c r="I46" s="19">
        <f>IF(YEAR(VII!$G$2)=YEAR(CIT!$C$1),SUMIFS(VII!$AN:$AN,VII!$Y:$Y,A46)-SUMIFS(VII!$AO:$AO,VII!$Y:$Y,A46),0)</f>
        <v>0</v>
      </c>
      <c r="J46" s="19">
        <f>IF(YEAR(VIII!$G$2)=YEAR(CIT!$C$1),SUMIFS(VIII!$AN:$AN,VIII!$Y:$Y,A46)-SUMIFS(VIII!$AO:$AO,VIII!$Y:$Y,A46),0)</f>
        <v>0</v>
      </c>
      <c r="K46" s="19">
        <f>IF(YEAR(IX!$G$2)=YEAR(CIT!$C$1),SUMIFS(IX!$AN:$AN,IX!$Y:$Y,A46)-SUMIFS(IX!$AO:$AO,IX!$Y:$Y,A46),0)</f>
        <v>0</v>
      </c>
      <c r="L46" s="19">
        <f>IF(YEAR(X!$G$2)=YEAR(CIT!$C$1),SUMIFS(X!$AN:$AN,X!$Y:$Y,A46)-SUMIFS(X!$AO:$AO,X!$Y:$Y,A46),0)</f>
        <v>0</v>
      </c>
      <c r="M46" s="19">
        <f>IF(YEAR(XI!$G$2)=YEAR(CIT!$C$1),SUMIFS(XI!$AN:$AN,XI!$Y:$Y,A46)-SUMIFS(XI!$AO:$AO,XI!$Y:$Y,A46),0)</f>
        <v>0</v>
      </c>
      <c r="N46" s="19">
        <f>IF(YEAR(XII!$G$2)=YEAR(CIT!$C$1),SUMIFS(XII!$AN:$AN,XII!$Y:$Y,A46)-SUMIFS(XII!$AO:$AO,XII!$Y:$Y,A46),0)</f>
        <v>0</v>
      </c>
    </row>
    <row r="47" spans="1:14" ht="14.5" thickBot="1" x14ac:dyDescent="0.35">
      <c r="A47" s="52" t="s">
        <v>106</v>
      </c>
      <c r="B47" s="53"/>
      <c r="C47" s="32">
        <f>SUM(C37:C46)</f>
        <v>1198</v>
      </c>
      <c r="D47" s="32">
        <f t="shared" ref="D47" si="4">SUM(D37:D46)</f>
        <v>2259</v>
      </c>
      <c r="E47" s="32">
        <f t="shared" ref="E47" si="5">SUM(E37:E46)</f>
        <v>3365</v>
      </c>
      <c r="F47" s="32">
        <f t="shared" ref="F47" si="6">SUM(F37:F46)</f>
        <v>4563</v>
      </c>
      <c r="G47" s="32">
        <f t="shared" ref="G47" si="7">SUM(G37:G46)</f>
        <v>6195</v>
      </c>
      <c r="H47" s="32">
        <f t="shared" ref="H47" si="8">SUM(H37:H46)</f>
        <v>7597</v>
      </c>
      <c r="I47" s="32">
        <f t="shared" ref="I47" si="9">SUM(I37:I46)</f>
        <v>9229</v>
      </c>
      <c r="J47" s="32">
        <f t="shared" ref="J47" si="10">SUM(J37:J46)</f>
        <v>10440</v>
      </c>
      <c r="K47" s="32">
        <f t="shared" ref="K47" si="11">SUM(K37:K46)</f>
        <v>11763</v>
      </c>
      <c r="L47" s="32">
        <f t="shared" ref="L47" si="12">SUM(L37:L46)</f>
        <v>13086</v>
      </c>
      <c r="M47" s="32">
        <f t="shared" ref="M47" si="13">SUM(M37:M46)</f>
        <v>14409</v>
      </c>
      <c r="N47" s="32">
        <f t="shared" ref="N47" si="14">SUM(N37:N46)</f>
        <v>15732</v>
      </c>
    </row>
    <row r="48" spans="1:14" ht="14.5" thickBot="1" x14ac:dyDescent="0.35"/>
    <row r="49" spans="1:15" ht="14.5" thickBot="1" x14ac:dyDescent="0.35">
      <c r="A49" s="59" t="s">
        <v>365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1"/>
    </row>
    <row r="50" spans="1:15" ht="14.5" thickBot="1" x14ac:dyDescent="0.35">
      <c r="A50" s="28"/>
      <c r="B50" s="29" t="str">
        <f>IF(A50&lt;&gt;"",IF(LEN(A50)=4,IFERROR(VLOOKUP(A50,I!Y:AE,7,FALSE),IFERROR(VLOOKUP(A50,II!Y:AE,7,FALSE),IFERROR(VLOOKUP(A50,III!Y:AE,7,FALSE),IFERROR(VLOOKUP(A50,IV!Y:AE,7,FALSE),IFERROR(VLOOKUP(A50,V!Y:AE,7,FALSE),IFERROR(VLOOKUP(A50,VI!Y:AE,7,FALSE),IFERROR(VLOOKUP(A50,VII!Y:AE,7,FALSE),IFERROR(VLOOKUP(A50,VIII!Y:AE,7,FALSE),IFERROR(VLOOKUP(A50,IX!Y:AE,7,FALSE),IFERROR(VLOOKUP(A50,X!Y:AE,7,FALSE),IFERROR(VLOOKUP(A50,XI!Y:AE,7,FALSE),VLOOKUP(A50,XII!Y:AE,7,FALSE)))))))))))),IFERROR((VLOOKUP(A50,I!Y:AE,7,FALSE)&amp;" - "&amp;VLOOKUP(A50,I!Y:AG,9,FALSE)),IFERROR((VLOOKUP(A50,II!Y:AE,7,FALSE)&amp;" - "&amp;VLOOKUP(A50,II!Y:AG,9,FALSE)),IFERROR((VLOOKUP(A50,III!Y:AE,7,FALSE)&amp;" - "&amp;VLOOKUP(A50,III!Y:AG,9,FALSE)),IFERROR((VLOOKUP(A50,IV!Y:AE,7,FALSE)&amp;" - "&amp;VLOOKUP(A50,IV!Y:AG,9,FALSE)),IFERROR((VLOOKUP(A50,V!Y:AE,7,FALSE)&amp;" - "&amp;VLOOKUP(A50,V!Y:AG,9,FALSE)),IFERROR((VLOOKUP(A50,VI!Y:AE,7,FALSE)&amp;" - "&amp;VLOOKUP(A50,VI!Y:AG,9,FALSE)),IFERROR((VLOOKUP(A50,VII!Y:AE,7,FALSE)&amp;" - "&amp;VLOOKUP(A50,VII!Y:AG,9,FALSE)),IFERROR((VLOOKUP(A50,VIII!Y:AE,7,FALSE)&amp;" - "&amp;VLOOKUP(A50,VIII!Y:AG,9,FALSE)),IFERROR((VLOOKUP(A50,IX!Y:AE,7,FALSE)&amp;" - "&amp;VLOOKUP(A50,IX!Y:AG,9,FALSE)),IFERROR((VLOOKUP(A50,X!Y:AE,7,FALSE)&amp;" - "&amp;VLOOKUP(A50,X!Y:AG,9,FALSE)),IFERROR(VLOOKUP(A50,XI!Y:AE,7,FALSE)&amp;" - "&amp;VLOOKUP(A50,XI!Y:AG,9,FALSE),VLOOKUP(A50,XII!Y:AE,7,FALSE)&amp;" - "&amp;VLOOKUP(A50,XII!Y:AG,9,FALSE))))))))))))),"")</f>
        <v/>
      </c>
      <c r="C50" s="19">
        <f>IF(YEAR(I!$G$2)=YEAR(CIT!$C$1),SUMIFS(I!$AO:$AO,I!$Y:$Y,A50)-SUMIFS(I!$AN:$AN,I!$Y:$Y,A50),0)</f>
        <v>0</v>
      </c>
      <c r="D50" s="19">
        <f>IF(YEAR(II!$G$2)=YEAR(CIT!$C$1),SUMIFS(II!$AO:$AO,II!$Y:$Y,A50)-SUMIFS(II!$AN:$AN,II!$Y:$Y,A50),0)</f>
        <v>0</v>
      </c>
      <c r="E50" s="19">
        <f>IF(YEAR(III!$G$2)=YEAR(CIT!$C$1),SUMIFS(III!$AO:$AO,III!$Y:$Y,A50)-SUMIFS(III!$AN:$AN,III!$Y:$Y,A50),0)</f>
        <v>0</v>
      </c>
      <c r="F50" s="19">
        <f>IF(YEAR(IV!$G$2)=YEAR(CIT!$C$1),SUMIFS(IV!$AO:$AO,IV!$Y:$Y,A50)-SUMIFS(IV!$AN:$AN,IV!$Y:$Y,A50),0)</f>
        <v>0</v>
      </c>
      <c r="G50" s="19">
        <f>IF(YEAR(V!$G$2)=YEAR(CIT!$C$1),SUMIFS(V!$AO:$AO,V!$Y:$Y,A50)-SUMIFS(V!$AN:$AN,V!$Y:$Y,A50),0)</f>
        <v>0</v>
      </c>
      <c r="H50" s="19">
        <f>IF(YEAR(VI!$G$2)=YEAR(CIT!$C$1),SUMIFS(VI!$AO:$AO,VI!$Y:$Y,A50)-SUMIFS(VI!$AN:$AN,VI!$Y:$Y,A50),0)</f>
        <v>0</v>
      </c>
      <c r="I50" s="19">
        <f>IF(YEAR(VII!$G$2)=YEAR(CIT!$C$1),SUMIFS(VII!$AO:$AO,VII!$Y:$Y,A50)-SUMIFS(VII!$AN:$AN,VII!$Y:$Y,A50),0)</f>
        <v>0</v>
      </c>
      <c r="J50" s="19">
        <f>IF(YEAR(VIII!$G$2)=YEAR(CIT!$C$1),SUMIFS(VIII!$AO:$AO,VIII!$Y:$Y,A50)-SUMIFS(VIII!$AN:$AN,VIII!$Y:$Y,A50),0)</f>
        <v>0</v>
      </c>
      <c r="K50" s="19">
        <f>IF(YEAR(IX!$G$2)=YEAR(CIT!$C$1),SUMIFS(IX!$AO:$AO,IX!$Y:$Y,A50)-SUMIFS(IX!$AN:$AN,IX!$Y:$Y,A50),0)</f>
        <v>0</v>
      </c>
      <c r="L50" s="19">
        <f>IF(YEAR(X!$G$2)=YEAR(CIT!$C$1),SUMIFS(X!$AO:$AO,X!$Y:$Y,A50)-SUMIFS(X!$AN:$AN,X!$Y:$Y,A50),0)</f>
        <v>0</v>
      </c>
      <c r="M50" s="19">
        <f>IF(YEAR(XI!$G$2)=YEAR(CIT!$C$1),SUMIFS(XI!$AO:$AO,XI!$Y:$Y,A50)-SUMIFS(XI!$AN:$AN,XI!$Y:$Y,A50),0)</f>
        <v>0</v>
      </c>
      <c r="N50" s="19">
        <f>IF(YEAR(XII!$G$2)=YEAR(CIT!$C$1),SUMIFS(XII!$AO:$AO,XII!$Y:$Y,A50)-SUMIFS(XII!$AN:$AN,XII!$Y:$Y,A50),0)</f>
        <v>0</v>
      </c>
    </row>
    <row r="51" spans="1:15" ht="14.5" thickBot="1" x14ac:dyDescent="0.35">
      <c r="A51" s="28"/>
      <c r="B51" s="29" t="str">
        <f>IF(A51&lt;&gt;"",IF(LEN(A51)=4,IFERROR(VLOOKUP(A51,I!Y:AE,7,FALSE),IFERROR(VLOOKUP(A51,II!Y:AE,7,FALSE),IFERROR(VLOOKUP(A51,III!Y:AE,7,FALSE),IFERROR(VLOOKUP(A51,IV!Y:AE,7,FALSE),IFERROR(VLOOKUP(A51,V!Y:AE,7,FALSE),IFERROR(VLOOKUP(A51,VI!Y:AE,7,FALSE),IFERROR(VLOOKUP(A51,VII!Y:AE,7,FALSE),IFERROR(VLOOKUP(A51,VIII!Y:AE,7,FALSE),IFERROR(VLOOKUP(A51,IX!Y:AE,7,FALSE),IFERROR(VLOOKUP(A51,X!Y:AE,7,FALSE),IFERROR(VLOOKUP(A51,XI!Y:AE,7,FALSE),VLOOKUP(A51,XII!Y:AE,7,FALSE)))))))))))),IFERROR((VLOOKUP(A51,I!Y:AE,7,FALSE)&amp;" - "&amp;VLOOKUP(A51,I!Y:AG,9,FALSE)),IFERROR((VLOOKUP(A51,II!Y:AE,7,FALSE)&amp;" - "&amp;VLOOKUP(A51,II!Y:AG,9,FALSE)),IFERROR((VLOOKUP(A51,III!Y:AE,7,FALSE)&amp;" - "&amp;VLOOKUP(A51,III!Y:AG,9,FALSE)),IFERROR((VLOOKUP(A51,IV!Y:AE,7,FALSE)&amp;" - "&amp;VLOOKUP(A51,IV!Y:AG,9,FALSE)),IFERROR((VLOOKUP(A51,V!Y:AE,7,FALSE)&amp;" - "&amp;VLOOKUP(A51,V!Y:AG,9,FALSE)),IFERROR((VLOOKUP(A51,VI!Y:AE,7,FALSE)&amp;" - "&amp;VLOOKUP(A51,VI!Y:AG,9,FALSE)),IFERROR((VLOOKUP(A51,VII!Y:AE,7,FALSE)&amp;" - "&amp;VLOOKUP(A51,VII!Y:AG,9,FALSE)),IFERROR((VLOOKUP(A51,VIII!Y:AE,7,FALSE)&amp;" - "&amp;VLOOKUP(A51,VIII!Y:AG,9,FALSE)),IFERROR((VLOOKUP(A51,IX!Y:AE,7,FALSE)&amp;" - "&amp;VLOOKUP(A51,IX!Y:AG,9,FALSE)),IFERROR((VLOOKUP(A51,X!Y:AE,7,FALSE)&amp;" - "&amp;VLOOKUP(A51,X!Y:AG,9,FALSE)),IFERROR(VLOOKUP(A51,XI!Y:AE,7,FALSE)&amp;" - "&amp;VLOOKUP(A51,XI!Y:AG,9,FALSE),VLOOKUP(A51,XII!Y:AE,7,FALSE)&amp;" - "&amp;VLOOKUP(A51,XII!Y:AG,9,FALSE))))))))))))),"")</f>
        <v/>
      </c>
      <c r="C51" s="19">
        <f>IF(YEAR(I!$G$2)=YEAR(CIT!$C$1),SUMIFS(I!$AO:$AO,I!$Y:$Y,A51)-SUMIFS(I!$AN:$AN,I!$Y:$Y,A51),0)</f>
        <v>0</v>
      </c>
      <c r="D51" s="19">
        <f>IF(YEAR(II!$G$2)=YEAR(CIT!$C$1),SUMIFS(II!$AO:$AO,II!$Y:$Y,A51)-SUMIFS(II!$AN:$AN,II!$Y:$Y,A51),0)</f>
        <v>0</v>
      </c>
      <c r="E51" s="19">
        <f>IF(YEAR(III!$G$2)=YEAR(CIT!$C$1),SUMIFS(III!$AO:$AO,III!$Y:$Y,A51)-SUMIFS(III!$AN:$AN,III!$Y:$Y,A51),0)</f>
        <v>0</v>
      </c>
      <c r="F51" s="19">
        <f>IF(YEAR(IV!$G$2)=YEAR(CIT!$C$1),SUMIFS(IV!$AO:$AO,IV!$Y:$Y,A51)-SUMIFS(IV!$AN:$AN,IV!$Y:$Y,A51),0)</f>
        <v>0</v>
      </c>
      <c r="G51" s="19">
        <f>IF(YEAR(V!$G$2)=YEAR(CIT!$C$1),SUMIFS(V!$AO:$AO,V!$Y:$Y,A51)-SUMIFS(V!$AN:$AN,V!$Y:$Y,A51),0)</f>
        <v>0</v>
      </c>
      <c r="H51" s="19">
        <f>IF(YEAR(VI!$G$2)=YEAR(CIT!$C$1),SUMIFS(VI!$AO:$AO,VI!$Y:$Y,A51)-SUMIFS(VI!$AN:$AN,VI!$Y:$Y,A51),0)</f>
        <v>0</v>
      </c>
      <c r="I51" s="19">
        <f>IF(YEAR(VII!$G$2)=YEAR(CIT!$C$1),SUMIFS(VII!$AO:$AO,VII!$Y:$Y,A51)-SUMIFS(VII!$AN:$AN,VII!$Y:$Y,A51),0)</f>
        <v>0</v>
      </c>
      <c r="J51" s="19">
        <f>IF(YEAR(VIII!$G$2)=YEAR(CIT!$C$1),SUMIFS(VIII!$AO:$AO,VIII!$Y:$Y,A51)-SUMIFS(VIII!$AN:$AN,VIII!$Y:$Y,A51),0)</f>
        <v>0</v>
      </c>
      <c r="K51" s="19">
        <f>IF(YEAR(IX!$G$2)=YEAR(CIT!$C$1),SUMIFS(IX!$AO:$AO,IX!$Y:$Y,A51)-SUMIFS(IX!$AN:$AN,IX!$Y:$Y,A51),0)</f>
        <v>0</v>
      </c>
      <c r="L51" s="19">
        <f>IF(YEAR(X!$G$2)=YEAR(CIT!$C$1),SUMIFS(X!$AO:$AO,X!$Y:$Y,A51)-SUMIFS(X!$AN:$AN,X!$Y:$Y,A51),0)</f>
        <v>0</v>
      </c>
      <c r="M51" s="19">
        <f>IF(YEAR(XI!$G$2)=YEAR(CIT!$C$1),SUMIFS(XI!$AO:$AO,XI!$Y:$Y,A51)-SUMIFS(XI!$AN:$AN,XI!$Y:$Y,A51),0)</f>
        <v>0</v>
      </c>
      <c r="N51" s="19">
        <f>IF(YEAR(XII!$G$2)=YEAR(CIT!$C$1),SUMIFS(XII!$AO:$AO,XII!$Y:$Y,A51)-SUMIFS(XII!$AN:$AN,XII!$Y:$Y,A51),0)</f>
        <v>0</v>
      </c>
    </row>
    <row r="52" spans="1:15" ht="14.5" thickBot="1" x14ac:dyDescent="0.35">
      <c r="A52" s="26"/>
      <c r="B52" s="29" t="str">
        <f>IF(A52&lt;&gt;"",IF(LEN(A52)=4,IFERROR(VLOOKUP(A52,I!Y:AE,7,FALSE),IFERROR(VLOOKUP(A52,II!Y:AE,7,FALSE),IFERROR(VLOOKUP(A52,III!Y:AE,7,FALSE),IFERROR(VLOOKUP(A52,IV!Y:AE,7,FALSE),IFERROR(VLOOKUP(A52,V!Y:AE,7,FALSE),IFERROR(VLOOKUP(A52,VI!Y:AE,7,FALSE),IFERROR(VLOOKUP(A52,VII!Y:AE,7,FALSE),IFERROR(VLOOKUP(A52,VIII!Y:AE,7,FALSE),IFERROR(VLOOKUP(A52,IX!Y:AE,7,FALSE),IFERROR(VLOOKUP(A52,X!Y:AE,7,FALSE),IFERROR(VLOOKUP(A52,XI!Y:AE,7,FALSE),VLOOKUP(A52,XII!Y:AE,7,FALSE)))))))))))),IFERROR((VLOOKUP(A52,I!Y:AE,7,FALSE)&amp;" - "&amp;VLOOKUP(A52,I!Y:AG,9,FALSE)),IFERROR((VLOOKUP(A52,II!Y:AE,7,FALSE)&amp;" - "&amp;VLOOKUP(A52,II!Y:AG,9,FALSE)),IFERROR((VLOOKUP(A52,III!Y:AE,7,FALSE)&amp;" - "&amp;VLOOKUP(A52,III!Y:AG,9,FALSE)),IFERROR((VLOOKUP(A52,IV!Y:AE,7,FALSE)&amp;" - "&amp;VLOOKUP(A52,IV!Y:AG,9,FALSE)),IFERROR((VLOOKUP(A52,V!Y:AE,7,FALSE)&amp;" - "&amp;VLOOKUP(A52,V!Y:AG,9,FALSE)),IFERROR((VLOOKUP(A52,VI!Y:AE,7,FALSE)&amp;" - "&amp;VLOOKUP(A52,VI!Y:AG,9,FALSE)),IFERROR((VLOOKUP(A52,VII!Y:AE,7,FALSE)&amp;" - "&amp;VLOOKUP(A52,VII!Y:AG,9,FALSE)),IFERROR((VLOOKUP(A52,VIII!Y:AE,7,FALSE)&amp;" - "&amp;VLOOKUP(A52,VIII!Y:AG,9,FALSE)),IFERROR((VLOOKUP(A52,IX!Y:AE,7,FALSE)&amp;" - "&amp;VLOOKUP(A52,IX!Y:AG,9,FALSE)),IFERROR((VLOOKUP(A52,X!Y:AE,7,FALSE)&amp;" - "&amp;VLOOKUP(A52,X!Y:AG,9,FALSE)),IFERROR(VLOOKUP(A52,XI!Y:AE,7,FALSE)&amp;" - "&amp;VLOOKUP(A52,XI!Y:AG,9,FALSE),VLOOKUP(A52,XII!Y:AE,7,FALSE)&amp;" - "&amp;VLOOKUP(A52,XII!Y:AG,9,FALSE))))))))))))),"")</f>
        <v/>
      </c>
      <c r="C52" s="19">
        <f>IF(YEAR(I!$G$2)=YEAR(CIT!$C$1),SUMIFS(I!$AO:$AO,I!$Y:$Y,A52)-SUMIFS(I!$AN:$AN,I!$Y:$Y,A52),0)</f>
        <v>0</v>
      </c>
      <c r="D52" s="19">
        <f>IF(YEAR(II!$G$2)=YEAR(CIT!$C$1),SUMIFS(II!$AO:$AO,II!$Y:$Y,A52)-SUMIFS(II!$AN:$AN,II!$Y:$Y,A52),0)</f>
        <v>0</v>
      </c>
      <c r="E52" s="19">
        <f>IF(YEAR(III!$G$2)=YEAR(CIT!$C$1),SUMIFS(III!$AO:$AO,III!$Y:$Y,A52)-SUMIFS(III!$AN:$AN,III!$Y:$Y,A52),0)</f>
        <v>0</v>
      </c>
      <c r="F52" s="19">
        <f>IF(YEAR(IV!$G$2)=YEAR(CIT!$C$1),SUMIFS(IV!$AO:$AO,IV!$Y:$Y,A52)-SUMIFS(IV!$AN:$AN,IV!$Y:$Y,A52),0)</f>
        <v>0</v>
      </c>
      <c r="G52" s="19">
        <f>IF(YEAR(V!$G$2)=YEAR(CIT!$C$1),SUMIFS(V!$AO:$AO,V!$Y:$Y,A52)-SUMIFS(V!$AN:$AN,V!$Y:$Y,A52),0)</f>
        <v>0</v>
      </c>
      <c r="H52" s="19">
        <f>IF(YEAR(VI!$G$2)=YEAR(CIT!$C$1),SUMIFS(VI!$AO:$AO,VI!$Y:$Y,A52)-SUMIFS(VI!$AN:$AN,VI!$Y:$Y,A52),0)</f>
        <v>0</v>
      </c>
      <c r="I52" s="19">
        <f>IF(YEAR(VII!$G$2)=YEAR(CIT!$C$1),SUMIFS(VII!$AO:$AO,VII!$Y:$Y,A52)-SUMIFS(VII!$AN:$AN,VII!$Y:$Y,A52),0)</f>
        <v>0</v>
      </c>
      <c r="J52" s="19">
        <f>IF(YEAR(VIII!$G$2)=YEAR(CIT!$C$1),SUMIFS(VIII!$AO:$AO,VIII!$Y:$Y,A52)-SUMIFS(VIII!$AN:$AN,VIII!$Y:$Y,A52),0)</f>
        <v>0</v>
      </c>
      <c r="K52" s="19">
        <f>IF(YEAR(IX!$G$2)=YEAR(CIT!$C$1),SUMIFS(IX!$AO:$AO,IX!$Y:$Y,A52)-SUMIFS(IX!$AN:$AN,IX!$Y:$Y,A52),0)</f>
        <v>0</v>
      </c>
      <c r="L52" s="19">
        <f>IF(YEAR(X!$G$2)=YEAR(CIT!$C$1),SUMIFS(X!$AO:$AO,X!$Y:$Y,A52)-SUMIFS(X!$AN:$AN,X!$Y:$Y,A52),0)</f>
        <v>0</v>
      </c>
      <c r="M52" s="19">
        <f>IF(YEAR(XI!$G$2)=YEAR(CIT!$C$1),SUMIFS(XI!$AO:$AO,XI!$Y:$Y,A52)-SUMIFS(XI!$AN:$AN,XI!$Y:$Y,A52),0)</f>
        <v>0</v>
      </c>
      <c r="N52" s="19">
        <f>IF(YEAR(XII!$G$2)=YEAR(CIT!$C$1),SUMIFS(XII!$AO:$AO,XII!$Y:$Y,A52)-SUMIFS(XII!$AN:$AN,XII!$Y:$Y,A52),0)</f>
        <v>0</v>
      </c>
    </row>
    <row r="53" spans="1:15" ht="14.5" thickBot="1" x14ac:dyDescent="0.35">
      <c r="A53" s="59" t="s">
        <v>138</v>
      </c>
      <c r="B53" s="60"/>
      <c r="C53" s="35">
        <f t="shared" ref="C53:N53" si="15">SUM(C50:C52)</f>
        <v>0</v>
      </c>
      <c r="D53" s="35">
        <f t="shared" si="15"/>
        <v>0</v>
      </c>
      <c r="E53" s="35">
        <f t="shared" si="15"/>
        <v>0</v>
      </c>
      <c r="F53" s="35">
        <f t="shared" si="15"/>
        <v>0</v>
      </c>
      <c r="G53" s="35">
        <f t="shared" si="15"/>
        <v>0</v>
      </c>
      <c r="H53" s="35">
        <f t="shared" si="15"/>
        <v>0</v>
      </c>
      <c r="I53" s="35">
        <f t="shared" si="15"/>
        <v>0</v>
      </c>
      <c r="J53" s="35">
        <f t="shared" si="15"/>
        <v>0</v>
      </c>
      <c r="K53" s="35">
        <f t="shared" si="15"/>
        <v>0</v>
      </c>
      <c r="L53" s="35">
        <f t="shared" si="15"/>
        <v>0</v>
      </c>
      <c r="M53" s="35">
        <f t="shared" si="15"/>
        <v>0</v>
      </c>
      <c r="N53" s="35">
        <f t="shared" si="15"/>
        <v>0</v>
      </c>
    </row>
    <row r="54" spans="1:15" ht="14.5" thickBot="1" x14ac:dyDescent="0.35">
      <c r="A54" s="66" t="s">
        <v>366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8"/>
    </row>
    <row r="55" spans="1:15" ht="14.5" thickBot="1" x14ac:dyDescent="0.35">
      <c r="A55" s="28"/>
      <c r="B55" s="29" t="str">
        <f>IF(A55&lt;&gt;"",IF(LEN(A55)=4,IFERROR(VLOOKUP(A55,I!Y:AE,7,FALSE),IFERROR(VLOOKUP(A55,II!Y:AE,7,FALSE),IFERROR(VLOOKUP(A55,III!Y:AE,7,FALSE),IFERROR(VLOOKUP(A55,IV!Y:AE,7,FALSE),IFERROR(VLOOKUP(A55,V!Y:AE,7,FALSE),IFERROR(VLOOKUP(A55,VI!Y:AE,7,FALSE),IFERROR(VLOOKUP(A55,VII!Y:AE,7,FALSE),IFERROR(VLOOKUP(A55,VIII!Y:AE,7,FALSE),IFERROR(VLOOKUP(A55,IX!Y:AE,7,FALSE),IFERROR(VLOOKUP(A55,X!Y:AE,7,FALSE),IFERROR(VLOOKUP(A55,XI!Y:AE,7,FALSE),VLOOKUP(A55,XII!Y:AE,7,FALSE)))))))))))),IFERROR((VLOOKUP(A55,I!Y:AE,7,FALSE)&amp;" - "&amp;VLOOKUP(A55,I!Y:AG,9,FALSE)),IFERROR((VLOOKUP(A55,II!Y:AE,7,FALSE)&amp;" - "&amp;VLOOKUP(A55,II!Y:AG,9,FALSE)),IFERROR((VLOOKUP(A55,III!Y:AE,7,FALSE)&amp;" - "&amp;VLOOKUP(A55,III!Y:AG,9,FALSE)),IFERROR((VLOOKUP(A55,IV!Y:AE,7,FALSE)&amp;" - "&amp;VLOOKUP(A55,IV!Y:AG,9,FALSE)),IFERROR((VLOOKUP(A55,V!Y:AE,7,FALSE)&amp;" - "&amp;VLOOKUP(A55,V!Y:AG,9,FALSE)),IFERROR((VLOOKUP(A55,VI!Y:AE,7,FALSE)&amp;" - "&amp;VLOOKUP(A55,VI!Y:AG,9,FALSE)),IFERROR((VLOOKUP(A55,VII!Y:AE,7,FALSE)&amp;" - "&amp;VLOOKUP(A55,VII!Y:AG,9,FALSE)),IFERROR((VLOOKUP(A55,VIII!Y:AE,7,FALSE)&amp;" - "&amp;VLOOKUP(A55,VIII!Y:AG,9,FALSE)),IFERROR((VLOOKUP(A55,IX!Y:AE,7,FALSE)&amp;" - "&amp;VLOOKUP(A55,IX!Y:AG,9,FALSE)),IFERROR((VLOOKUP(A55,X!Y:AE,7,FALSE)&amp;" - "&amp;VLOOKUP(A55,X!Y:AG,9,FALSE)),IFERROR(VLOOKUP(A55,XI!Y:AE,7,FALSE)&amp;" - "&amp;VLOOKUP(A55,XI!Y:AG,9,FALSE),VLOOKUP(A55,XII!Y:AE,7,FALSE)&amp;" - "&amp;VLOOKUP(A55,XII!Y:AG,9,FALSE))))))))))))),"")</f>
        <v/>
      </c>
      <c r="C55" s="19">
        <f>IF(YEAR(I!$G$2)=YEAR(CIT!$C$1),SUMIFS(I!$AN:$AN,I!$Y:$Y,A55)-SUMIFS(I!$AO:$AO,I!$Y:$Y,A55),0)</f>
        <v>0</v>
      </c>
      <c r="D55" s="19">
        <f>IF(YEAR(II!$G$2)=YEAR(CIT!$C$1),SUMIFS(II!$AN:$AN,II!$Y:$Y,A55)-SUMIFS(II!$AO:$AO,II!$Y:$Y,A55),0)</f>
        <v>0</v>
      </c>
      <c r="E55" s="19">
        <f>IF(YEAR(III!$G$2)=YEAR(CIT!$C$1),SUMIFS(III!$AN:$AN,III!$Y:$Y,A55)-SUMIFS(III!$AO:$AO,III!$Y:$Y,A55),0)</f>
        <v>0</v>
      </c>
      <c r="F55" s="19">
        <f>IF(YEAR(IV!$G$2)=YEAR(CIT!$C$1),SUMIFS(IV!$AN:$AN,IV!$Y:$Y,A55)-SUMIFS(IV!$AO:$AO,IV!$Y:$Y,A55),0)</f>
        <v>0</v>
      </c>
      <c r="G55" s="19">
        <f>IF(YEAR(V!$G$2)=YEAR(CIT!$C$1),SUMIFS(V!$AN:$AN,V!$Y:$Y,A55)-SUMIFS(V!$AO:$AO,V!$Y:$Y,A55),0)</f>
        <v>0</v>
      </c>
      <c r="H55" s="19">
        <f>IF(YEAR(VI!$G$2)=YEAR(CIT!$C$1),SUMIFS(VI!$AN:$AN,VI!$Y:$Y,A55)-SUMIFS(VI!$AO:$AO,VI!$Y:$Y,A55),0)</f>
        <v>0</v>
      </c>
      <c r="I55" s="19">
        <f>IF(YEAR(VII!$G$2)=YEAR(CIT!$C$1),SUMIFS(VII!$AN:$AN,VII!$Y:$Y,A55)-SUMIFS(VII!$AO:$AO,VII!$Y:$Y,A55),0)</f>
        <v>0</v>
      </c>
      <c r="J55" s="19">
        <f>IF(YEAR(VIII!$G$2)=YEAR(CIT!$C$1),SUMIFS(VIII!$AN:$AN,VIII!$Y:$Y,A55)-SUMIFS(VIII!$AO:$AO,VIII!$Y:$Y,A55),0)</f>
        <v>0</v>
      </c>
      <c r="K55" s="19">
        <f>IF(YEAR(IX!$G$2)=YEAR(CIT!$C$1),SUMIFS(IX!$AN:$AN,IX!$Y:$Y,A55)-SUMIFS(IX!$AO:$AO,IX!$Y:$Y,A55),0)</f>
        <v>0</v>
      </c>
      <c r="L55" s="19">
        <f>IF(YEAR(X!$G$2)=YEAR(CIT!$C$1),SUMIFS(X!$AN:$AN,X!$Y:$Y,A55)-SUMIFS(X!$AO:$AO,X!$Y:$Y,A55),0)</f>
        <v>0</v>
      </c>
      <c r="M55" s="19">
        <f>IF(YEAR(XI!$G$2)=YEAR(CIT!$C$1),SUMIFS(XI!$AN:$AN,XI!$Y:$Y,A55)-SUMIFS(XI!$AO:$AO,XI!$Y:$Y,A55),0)</f>
        <v>0</v>
      </c>
      <c r="N55" s="19">
        <f>IF(YEAR(XII!$G$2)=YEAR(CIT!$C$1),SUMIFS(XII!$AN:$AN,XII!$Y:$Y,A55)-SUMIFS(XII!$AO:$AO,XII!$Y:$Y,A55),0)</f>
        <v>0</v>
      </c>
    </row>
    <row r="56" spans="1:15" ht="14.5" thickBot="1" x14ac:dyDescent="0.35">
      <c r="A56" s="28"/>
      <c r="B56" s="29" t="str">
        <f>IF(A56&lt;&gt;"",IF(LEN(A56)=4,IFERROR(VLOOKUP(A56,I!Y:AE,7,FALSE),IFERROR(VLOOKUP(A56,II!Y:AE,7,FALSE),IFERROR(VLOOKUP(A56,III!Y:AE,7,FALSE),IFERROR(VLOOKUP(A56,IV!Y:AE,7,FALSE),IFERROR(VLOOKUP(A56,V!Y:AE,7,FALSE),IFERROR(VLOOKUP(A56,VI!Y:AE,7,FALSE),IFERROR(VLOOKUP(A56,VII!Y:AE,7,FALSE),IFERROR(VLOOKUP(A56,VIII!Y:AE,7,FALSE),IFERROR(VLOOKUP(A56,IX!Y:AE,7,FALSE),IFERROR(VLOOKUP(A56,X!Y:AE,7,FALSE),IFERROR(VLOOKUP(A56,XI!Y:AE,7,FALSE),VLOOKUP(A56,XII!Y:AE,7,FALSE)))))))))))),IFERROR((VLOOKUP(A56,I!Y:AE,7,FALSE)&amp;" - "&amp;VLOOKUP(A56,I!Y:AG,9,FALSE)),IFERROR((VLOOKUP(A56,II!Y:AE,7,FALSE)&amp;" - "&amp;VLOOKUP(A56,II!Y:AG,9,FALSE)),IFERROR((VLOOKUP(A56,III!Y:AE,7,FALSE)&amp;" - "&amp;VLOOKUP(A56,III!Y:AG,9,FALSE)),IFERROR((VLOOKUP(A56,IV!Y:AE,7,FALSE)&amp;" - "&amp;VLOOKUP(A56,IV!Y:AG,9,FALSE)),IFERROR((VLOOKUP(A56,V!Y:AE,7,FALSE)&amp;" - "&amp;VLOOKUP(A56,V!Y:AG,9,FALSE)),IFERROR((VLOOKUP(A56,VI!Y:AE,7,FALSE)&amp;" - "&amp;VLOOKUP(A56,VI!Y:AG,9,FALSE)),IFERROR((VLOOKUP(A56,VII!Y:AE,7,FALSE)&amp;" - "&amp;VLOOKUP(A56,VII!Y:AG,9,FALSE)),IFERROR((VLOOKUP(A56,VIII!Y:AE,7,FALSE)&amp;" - "&amp;VLOOKUP(A56,VIII!Y:AG,9,FALSE)),IFERROR((VLOOKUP(A56,IX!Y:AE,7,FALSE)&amp;" - "&amp;VLOOKUP(A56,IX!Y:AG,9,FALSE)),IFERROR((VLOOKUP(A56,X!Y:AE,7,FALSE)&amp;" - "&amp;VLOOKUP(A56,X!Y:AG,9,FALSE)),IFERROR(VLOOKUP(A56,XI!Y:AE,7,FALSE)&amp;" - "&amp;VLOOKUP(A56,XI!Y:AG,9,FALSE),VLOOKUP(A56,XII!Y:AE,7,FALSE)&amp;" - "&amp;VLOOKUP(A56,XII!Y:AG,9,FALSE))))))))))))),"")</f>
        <v/>
      </c>
      <c r="C56" s="19">
        <f>IF(YEAR(I!$G$2)=YEAR(CIT!$C$1),SUMIFS(I!$AN:$AN,I!$Y:$Y,A56)-SUMIFS(I!$AO:$AO,I!$Y:$Y,A56),0)</f>
        <v>0</v>
      </c>
      <c r="D56" s="19">
        <f>IF(YEAR(II!$G$2)=YEAR(CIT!$C$1),SUMIFS(II!$AN:$AN,II!$Y:$Y,A56)-SUMIFS(II!$AO:$AO,II!$Y:$Y,A56),0)</f>
        <v>0</v>
      </c>
      <c r="E56" s="19">
        <f>IF(YEAR(III!$G$2)=YEAR(CIT!$C$1),SUMIFS(III!$AN:$AN,III!$Y:$Y,A56)-SUMIFS(III!$AO:$AO,III!$Y:$Y,A56),0)</f>
        <v>0</v>
      </c>
      <c r="F56" s="19">
        <f>IF(YEAR(IV!$G$2)=YEAR(CIT!$C$1),SUMIFS(IV!$AN:$AN,IV!$Y:$Y,A56)-SUMIFS(IV!$AO:$AO,IV!$Y:$Y,A56),0)</f>
        <v>0</v>
      </c>
      <c r="G56" s="19">
        <f>IF(YEAR(V!$G$2)=YEAR(CIT!$C$1),SUMIFS(V!$AN:$AN,V!$Y:$Y,A56)-SUMIFS(V!$AO:$AO,V!$Y:$Y,A56),0)</f>
        <v>0</v>
      </c>
      <c r="H56" s="19">
        <f>IF(YEAR(VI!$G$2)=YEAR(CIT!$C$1),SUMIFS(VI!$AN:$AN,VI!$Y:$Y,A56)-SUMIFS(VI!$AO:$AO,VI!$Y:$Y,A56),0)</f>
        <v>0</v>
      </c>
      <c r="I56" s="19">
        <f>IF(YEAR(VII!$G$2)=YEAR(CIT!$C$1),SUMIFS(VII!$AN:$AN,VII!$Y:$Y,A56)-SUMIFS(VII!$AO:$AO,VII!$Y:$Y,A56),0)</f>
        <v>0</v>
      </c>
      <c r="J56" s="19">
        <f>IF(YEAR(VIII!$G$2)=YEAR(CIT!$C$1),SUMIFS(VIII!$AN:$AN,VIII!$Y:$Y,A56)-SUMIFS(VIII!$AO:$AO,VIII!$Y:$Y,A56),0)</f>
        <v>0</v>
      </c>
      <c r="K56" s="19">
        <f>IF(YEAR(IX!$G$2)=YEAR(CIT!$C$1),SUMIFS(IX!$AN:$AN,IX!$Y:$Y,A56)-SUMIFS(IX!$AO:$AO,IX!$Y:$Y,A56),0)</f>
        <v>0</v>
      </c>
      <c r="L56" s="19">
        <f>IF(YEAR(X!$G$2)=YEAR(CIT!$C$1),SUMIFS(X!$AN:$AN,X!$Y:$Y,A56)-SUMIFS(X!$AO:$AO,X!$Y:$Y,A56),0)</f>
        <v>0</v>
      </c>
      <c r="M56" s="19">
        <f>IF(YEAR(XI!$G$2)=YEAR(CIT!$C$1),SUMIFS(XI!$AN:$AN,XI!$Y:$Y,A56)-SUMIFS(XI!$AO:$AO,XI!$Y:$Y,A56),0)</f>
        <v>0</v>
      </c>
      <c r="N56" s="19">
        <f>IF(YEAR(XII!$G$2)=YEAR(CIT!$C$1),SUMIFS(XII!$AN:$AN,XII!$Y:$Y,A56)-SUMIFS(XII!$AO:$AO,XII!$Y:$Y,A56),0)</f>
        <v>0</v>
      </c>
    </row>
    <row r="57" spans="1:15" ht="14.5" thickBot="1" x14ac:dyDescent="0.35">
      <c r="A57" s="28"/>
      <c r="B57" s="29" t="str">
        <f>IF(A57&lt;&gt;"",IF(LEN(A57)=4,IFERROR(VLOOKUP(A57,I!Y:AE,7,FALSE),IFERROR(VLOOKUP(A57,II!Y:AE,7,FALSE),IFERROR(VLOOKUP(A57,III!Y:AE,7,FALSE),IFERROR(VLOOKUP(A57,IV!Y:AE,7,FALSE),IFERROR(VLOOKUP(A57,V!Y:AE,7,FALSE),IFERROR(VLOOKUP(A57,VI!Y:AE,7,FALSE),IFERROR(VLOOKUP(A57,VII!Y:AE,7,FALSE),IFERROR(VLOOKUP(A57,VIII!Y:AE,7,FALSE),IFERROR(VLOOKUP(A57,IX!Y:AE,7,FALSE),IFERROR(VLOOKUP(A57,X!Y:AE,7,FALSE),IFERROR(VLOOKUP(A57,XI!Y:AE,7,FALSE),VLOOKUP(A57,XII!Y:AE,7,FALSE)))))))))))),IFERROR((VLOOKUP(A57,I!Y:AE,7,FALSE)&amp;" - "&amp;VLOOKUP(A57,I!Y:AG,9,FALSE)),IFERROR((VLOOKUP(A57,II!Y:AE,7,FALSE)&amp;" - "&amp;VLOOKUP(A57,II!Y:AG,9,FALSE)),IFERROR((VLOOKUP(A57,III!Y:AE,7,FALSE)&amp;" - "&amp;VLOOKUP(A57,III!Y:AG,9,FALSE)),IFERROR((VLOOKUP(A57,IV!Y:AE,7,FALSE)&amp;" - "&amp;VLOOKUP(A57,IV!Y:AG,9,FALSE)),IFERROR((VLOOKUP(A57,V!Y:AE,7,FALSE)&amp;" - "&amp;VLOOKUP(A57,V!Y:AG,9,FALSE)),IFERROR((VLOOKUP(A57,VI!Y:AE,7,FALSE)&amp;" - "&amp;VLOOKUP(A57,VI!Y:AG,9,FALSE)),IFERROR((VLOOKUP(A57,VII!Y:AE,7,FALSE)&amp;" - "&amp;VLOOKUP(A57,VII!Y:AG,9,FALSE)),IFERROR((VLOOKUP(A57,VIII!Y:AE,7,FALSE)&amp;" - "&amp;VLOOKUP(A57,VIII!Y:AG,9,FALSE)),IFERROR((VLOOKUP(A57,IX!Y:AE,7,FALSE)&amp;" - "&amp;VLOOKUP(A57,IX!Y:AG,9,FALSE)),IFERROR((VLOOKUP(A57,X!Y:AE,7,FALSE)&amp;" - "&amp;VLOOKUP(A57,X!Y:AG,9,FALSE)),IFERROR(VLOOKUP(A57,XI!Y:AE,7,FALSE)&amp;" - "&amp;VLOOKUP(A57,XI!Y:AG,9,FALSE),VLOOKUP(A57,XII!Y:AE,7,FALSE)&amp;" - "&amp;VLOOKUP(A57,XII!Y:AG,9,FALSE))))))))))))),"")</f>
        <v/>
      </c>
      <c r="C57" s="19">
        <f>IF(YEAR(I!$G$2)=YEAR(CIT!$C$1),SUMIFS(I!$AN:$AN,I!$Y:$Y,A57)-SUMIFS(I!$AO:$AO,I!$Y:$Y,A57),0)</f>
        <v>0</v>
      </c>
      <c r="D57" s="19">
        <f>IF(YEAR(II!$G$2)=YEAR(CIT!$C$1),SUMIFS(II!$AN:$AN,II!$Y:$Y,A57)-SUMIFS(II!$AO:$AO,II!$Y:$Y,A57),0)</f>
        <v>0</v>
      </c>
      <c r="E57" s="19">
        <f>IF(YEAR(III!$G$2)=YEAR(CIT!$C$1),SUMIFS(III!$AN:$AN,III!$Y:$Y,A57)-SUMIFS(III!$AO:$AO,III!$Y:$Y,A57),0)</f>
        <v>0</v>
      </c>
      <c r="F57" s="19">
        <f>IF(YEAR(IV!$G$2)=YEAR(CIT!$C$1),SUMIFS(IV!$AN:$AN,IV!$Y:$Y,A57)-SUMIFS(IV!$AO:$AO,IV!$Y:$Y,A57),0)</f>
        <v>0</v>
      </c>
      <c r="G57" s="19">
        <f>IF(YEAR(V!$G$2)=YEAR(CIT!$C$1),SUMIFS(V!$AN:$AN,V!$Y:$Y,A57)-SUMIFS(V!$AO:$AO,V!$Y:$Y,A57),0)</f>
        <v>0</v>
      </c>
      <c r="H57" s="19">
        <f>IF(YEAR(VI!$G$2)=YEAR(CIT!$C$1),SUMIFS(VI!$AN:$AN,VI!$Y:$Y,A57)-SUMIFS(VI!$AO:$AO,VI!$Y:$Y,A57),0)</f>
        <v>0</v>
      </c>
      <c r="I57" s="19">
        <f>IF(YEAR(VII!$G$2)=YEAR(CIT!$C$1),SUMIFS(VII!$AN:$AN,VII!$Y:$Y,A57)-SUMIFS(VII!$AO:$AO,VII!$Y:$Y,A57),0)</f>
        <v>0</v>
      </c>
      <c r="J57" s="19">
        <f>IF(YEAR(VIII!$G$2)=YEAR(CIT!$C$1),SUMIFS(VIII!$AN:$AN,VIII!$Y:$Y,A57)-SUMIFS(VIII!$AO:$AO,VIII!$Y:$Y,A57),0)</f>
        <v>0</v>
      </c>
      <c r="K57" s="19">
        <f>IF(YEAR(IX!$G$2)=YEAR(CIT!$C$1),SUMIFS(IX!$AN:$AN,IX!$Y:$Y,A57)-SUMIFS(IX!$AO:$AO,IX!$Y:$Y,A57),0)</f>
        <v>0</v>
      </c>
      <c r="L57" s="19">
        <f>IF(YEAR(X!$G$2)=YEAR(CIT!$C$1),SUMIFS(X!$AN:$AN,X!$Y:$Y,A57)-SUMIFS(X!$AO:$AO,X!$Y:$Y,A57),0)</f>
        <v>0</v>
      </c>
      <c r="M57" s="19">
        <f>IF(YEAR(XI!$G$2)=YEAR(CIT!$C$1),SUMIFS(XI!$AN:$AN,XI!$Y:$Y,A57)-SUMIFS(XI!$AO:$AO,XI!$Y:$Y,A57),0)</f>
        <v>0</v>
      </c>
      <c r="N57" s="19">
        <f>IF(YEAR(XII!$G$2)=YEAR(CIT!$C$1),SUMIFS(XII!$AN:$AN,XII!$Y:$Y,A57)-SUMIFS(XII!$AO:$AO,XII!$Y:$Y,A57),0)</f>
        <v>0</v>
      </c>
    </row>
    <row r="58" spans="1:15" ht="14.5" thickBot="1" x14ac:dyDescent="0.35">
      <c r="A58" s="52" t="s">
        <v>139</v>
      </c>
      <c r="B58" s="53"/>
      <c r="C58" s="32">
        <f>SUM(C55:C57)*$K$1</f>
        <v>0</v>
      </c>
      <c r="D58" s="32">
        <f t="shared" ref="D58:L58" si="16">SUM(D55:D57)*$K$1</f>
        <v>0</v>
      </c>
      <c r="E58" s="32">
        <f t="shared" si="16"/>
        <v>0</v>
      </c>
      <c r="F58" s="32">
        <f t="shared" si="16"/>
        <v>0</v>
      </c>
      <c r="G58" s="32">
        <f t="shared" si="16"/>
        <v>0</v>
      </c>
      <c r="H58" s="32">
        <f t="shared" si="16"/>
        <v>0</v>
      </c>
      <c r="I58" s="32">
        <f t="shared" si="16"/>
        <v>0</v>
      </c>
      <c r="J58" s="32">
        <f t="shared" si="16"/>
        <v>0</v>
      </c>
      <c r="K58" s="32">
        <f>(SUM(K55:K57)*$K$1)</f>
        <v>0</v>
      </c>
      <c r="L58" s="32">
        <f t="shared" si="16"/>
        <v>0</v>
      </c>
      <c r="M58" s="32">
        <f t="shared" ref="M58" si="17">SUM(M55:M57)*$K$1</f>
        <v>0</v>
      </c>
      <c r="N58" s="32">
        <f t="shared" ref="N58" si="18">SUM(N55:N57)*$K$1</f>
        <v>0</v>
      </c>
    </row>
    <row r="59" spans="1:15" ht="14.5" thickBot="1" x14ac:dyDescent="0.35"/>
    <row r="60" spans="1:15" ht="14.5" thickBot="1" x14ac:dyDescent="0.35">
      <c r="A60" s="64" t="s">
        <v>108</v>
      </c>
      <c r="B60" s="65"/>
      <c r="C60" s="20">
        <f t="shared" ref="C60:N60" si="19">C27-C34+C47+C53-C58</f>
        <v>-12984.06</v>
      </c>
      <c r="D60" s="20">
        <f t="shared" si="19"/>
        <v>6280.34</v>
      </c>
      <c r="E60" s="20">
        <f t="shared" si="19"/>
        <v>26127.339999999997</v>
      </c>
      <c r="F60" s="20">
        <f t="shared" si="19"/>
        <v>14912.739999999998</v>
      </c>
      <c r="G60" s="20">
        <f t="shared" si="19"/>
        <v>39418.739999999991</v>
      </c>
      <c r="H60" s="20">
        <f t="shared" si="19"/>
        <v>59185.739999999991</v>
      </c>
      <c r="I60" s="20">
        <f t="shared" si="19"/>
        <v>72970.739999999991</v>
      </c>
      <c r="J60" s="20">
        <f t="shared" si="19"/>
        <v>94510.739999999991</v>
      </c>
      <c r="K60" s="20">
        <f t="shared" si="19"/>
        <v>104644.14000000001</v>
      </c>
      <c r="L60" s="20">
        <f t="shared" si="19"/>
        <v>88977.540000000008</v>
      </c>
      <c r="M60" s="20">
        <f t="shared" si="19"/>
        <v>114672.54000000001</v>
      </c>
      <c r="N60" s="20">
        <f t="shared" si="19"/>
        <v>131168.54</v>
      </c>
      <c r="O60" s="21" t="s">
        <v>146</v>
      </c>
    </row>
    <row r="61" spans="1:15" ht="14.5" thickBot="1" x14ac:dyDescent="0.35">
      <c r="A61" s="57" t="s">
        <v>216</v>
      </c>
      <c r="B61" s="58"/>
      <c r="C61" s="22">
        <f t="shared" ref="C61:N61" si="20">C60*$H$1</f>
        <v>-2466.9713999999999</v>
      </c>
      <c r="D61" s="22">
        <f t="shared" si="20"/>
        <v>1193.2646</v>
      </c>
      <c r="E61" s="22">
        <f t="shared" si="20"/>
        <v>4964.1945999999998</v>
      </c>
      <c r="F61" s="22">
        <f t="shared" si="20"/>
        <v>2833.4205999999995</v>
      </c>
      <c r="G61" s="22">
        <f t="shared" si="20"/>
        <v>7489.560599999998</v>
      </c>
      <c r="H61" s="22">
        <f t="shared" si="20"/>
        <v>11245.290599999998</v>
      </c>
      <c r="I61" s="22">
        <f t="shared" si="20"/>
        <v>13864.440599999998</v>
      </c>
      <c r="J61" s="22">
        <f t="shared" si="20"/>
        <v>17957.040599999997</v>
      </c>
      <c r="K61" s="22">
        <f t="shared" si="20"/>
        <v>19882.386600000002</v>
      </c>
      <c r="L61" s="22">
        <f t="shared" si="20"/>
        <v>16905.732600000003</v>
      </c>
      <c r="M61" s="22">
        <f t="shared" si="20"/>
        <v>21787.782600000002</v>
      </c>
      <c r="N61" s="22">
        <f t="shared" si="20"/>
        <v>24922.0226</v>
      </c>
      <c r="O61" s="23"/>
    </row>
    <row r="62" spans="1:15" ht="14.5" thickBot="1" x14ac:dyDescent="0.35">
      <c r="A62" s="50" t="s">
        <v>217</v>
      </c>
      <c r="B62" s="51"/>
      <c r="C62" s="36">
        <f>IFERROR(ROUND(IF(C61&lt;0,0,C61),0),"")</f>
        <v>0</v>
      </c>
      <c r="D62" s="36">
        <f>IFERROR(ROUND(IF(D61-C62&lt;0,0,D61-C62),0),"")</f>
        <v>1193</v>
      </c>
      <c r="E62" s="36">
        <f>IFERROR(ROUND(IF(E61-D62-C62&lt;0,0,E61-D62-C62),0),"")</f>
        <v>3771</v>
      </c>
      <c r="F62" s="36">
        <f>IFERROR(ROUND(IF(F61-C62-D62-E62&lt;0,0,F61-C62-D62-E62),0),"")</f>
        <v>0</v>
      </c>
      <c r="G62" s="36">
        <f>IFERROR(ROUND(IF(G61-C62-D62-E62-F62&lt;0,0,G61-C62-D62-E62-F62),0),"")</f>
        <v>2526</v>
      </c>
      <c r="H62" s="36">
        <f>IFERROR(ROUND(IF(H61-C62-D62-E62-F62-G62&lt;0,0,H61-C62-D62-E62-F62-G62),0),"")</f>
        <v>3755</v>
      </c>
      <c r="I62" s="36">
        <f>IFERROR(ROUND(IF(I61-C62-D62-E62-F62-G62-H62&lt;0,0,I61-C62-D62-E62-F62-G62-H62),0),"")</f>
        <v>2619</v>
      </c>
      <c r="J62" s="36">
        <f>IFERROR(ROUND(IF(J61-C62-D62-E62-F62-G62-H62-I62&lt;0,0,J61-C62-D62-E62-F62-G62-H62-I62),0),"")</f>
        <v>4093</v>
      </c>
      <c r="K62" s="36">
        <f>IFERROR(ROUND(IF(K61-J62-I62-H62-G62-F62-E62-D62-C62&lt;0,0,K61-J62-I62-H62-G62-F62-E62-D62-C62),0),"")</f>
        <v>1925</v>
      </c>
      <c r="L62" s="36">
        <f>IFERROR(ROUND(IF(L61-K62-J62-I62-H62-G62-F62-E62-D62-C62&lt;0,0,L61-K62-J62-I62-H62-G62-F62-E62-D62-C62),0),"")</f>
        <v>0</v>
      </c>
      <c r="M62" s="36">
        <f>IFERROR(ROUND(IF(M61-C62-D62-E62-F62-G62-H62-I62-J62-K62-L62&lt;0,0,M61-C62-D62-E62-F62-G62-H62-I62-J62-K62-L62),0),"")</f>
        <v>1906</v>
      </c>
      <c r="N62" s="36">
        <f>IFERROR(ROUND(IF(N61-M62-L62-K62-J62-I62-H62-G62-F62-E62-D62-C62&lt;0,0,N61-M62-L62-K62-J62-I62-H62-G62-F62-E62-D62-C62),0),"")</f>
        <v>3134</v>
      </c>
      <c r="O62" s="36">
        <f>SUM(C62:N62)</f>
        <v>24922</v>
      </c>
    </row>
    <row r="63" spans="1:15" x14ac:dyDescent="0.3">
      <c r="I63" s="24"/>
      <c r="J63" s="24"/>
      <c r="K63" s="24"/>
      <c r="L63" s="24"/>
    </row>
    <row r="65" spans="3:12" x14ac:dyDescent="0.3">
      <c r="C65" s="24"/>
      <c r="F65" s="24"/>
      <c r="I65" s="24"/>
      <c r="J65" s="24"/>
      <c r="K65" s="24"/>
      <c r="L65" s="24"/>
    </row>
  </sheetData>
  <mergeCells count="16">
    <mergeCell ref="A4:N4"/>
    <mergeCell ref="A11:B11"/>
    <mergeCell ref="A62:B62"/>
    <mergeCell ref="A12:N12"/>
    <mergeCell ref="A25:B25"/>
    <mergeCell ref="A27:B27"/>
    <mergeCell ref="A61:B61"/>
    <mergeCell ref="A53:B53"/>
    <mergeCell ref="A58:B58"/>
    <mergeCell ref="A29:N29"/>
    <mergeCell ref="A34:B34"/>
    <mergeCell ref="A36:N36"/>
    <mergeCell ref="A47:B47"/>
    <mergeCell ref="A60:B60"/>
    <mergeCell ref="A49:N49"/>
    <mergeCell ref="A54:N54"/>
  </mergeCells>
  <conditionalFormatting sqref="C5:C10">
    <cfRule type="cellIs" dxfId="42" priority="43" operator="equal">
      <formula>"BRAK LICENCJI"</formula>
    </cfRule>
  </conditionalFormatting>
  <conditionalFormatting sqref="C13:C24">
    <cfRule type="cellIs" dxfId="41" priority="42" operator="equal">
      <formula>"BRAK LICENCJI"</formula>
    </cfRule>
  </conditionalFormatting>
  <conditionalFormatting sqref="B13:B24">
    <cfRule type="cellIs" dxfId="40" priority="41" operator="equal">
      <formula>"Cena licencji: to tylko 175,00 [netto] z"</formula>
    </cfRule>
  </conditionalFormatting>
  <conditionalFormatting sqref="B13:B24">
    <cfRule type="cellIs" dxfId="39" priority="40" operator="equal">
      <formula>"Cena licencji: to tylko 175,00 [netto] zł"</formula>
    </cfRule>
  </conditionalFormatting>
  <conditionalFormatting sqref="B5:B10">
    <cfRule type="cellIs" dxfId="38" priority="39" operator="equal">
      <formula>"Cena licencji: to tylko 175,00 [netto] zł"</formula>
    </cfRule>
  </conditionalFormatting>
  <conditionalFormatting sqref="B30:B33">
    <cfRule type="cellIs" dxfId="37" priority="38" operator="equal">
      <formula>"Cena licencji: to tylko 175,00 [netto] zł"</formula>
    </cfRule>
  </conditionalFormatting>
  <conditionalFormatting sqref="C30:C34">
    <cfRule type="cellIs" dxfId="36" priority="37" operator="equal">
      <formula>"BRAK LICENCJI"</formula>
    </cfRule>
  </conditionalFormatting>
  <conditionalFormatting sqref="B37:B46">
    <cfRule type="cellIs" dxfId="35" priority="36" operator="equal">
      <formula>"Cena licencji: to tylko 175,00 [netto] zł"</formula>
    </cfRule>
  </conditionalFormatting>
  <conditionalFormatting sqref="C37:C46">
    <cfRule type="cellIs" dxfId="34" priority="35" operator="equal">
      <formula>"BRAK LICENCJI"</formula>
    </cfRule>
  </conditionalFormatting>
  <conditionalFormatting sqref="C60">
    <cfRule type="cellIs" dxfId="33" priority="34" operator="equal">
      <formula>"BRAK LICENCJI"</formula>
    </cfRule>
  </conditionalFormatting>
  <conditionalFormatting sqref="D5:D10">
    <cfRule type="cellIs" dxfId="32" priority="33" operator="equal">
      <formula>"BRAK LICENCJI"</formula>
    </cfRule>
  </conditionalFormatting>
  <conditionalFormatting sqref="A62 C62:XFD62 A63:XFD1048576 A1:XFD3 O4:XFD4 A4 A5:XFD10 A11 C11:XFD11 A34 C34:XFD34 A12:XFD33 A35:XFD61">
    <cfRule type="cellIs" dxfId="31" priority="31" operator="equal">
      <formula>"Cena licencji: 175,00 [netto] zł"</formula>
    </cfRule>
    <cfRule type="cellIs" dxfId="30" priority="32" operator="equal">
      <formula>"BRAK LICENCJI"</formula>
    </cfRule>
  </conditionalFormatting>
  <conditionalFormatting sqref="B13:B24">
    <cfRule type="cellIs" dxfId="29" priority="30" operator="equal">
      <formula>"Cena licencji: to tylko 175,00 [netto] zł"</formula>
    </cfRule>
  </conditionalFormatting>
  <conditionalFormatting sqref="C13:C24 E13:E24 G13:G24 I13:I24 K13:K24 M13:M24">
    <cfRule type="cellIs" dxfId="28" priority="29" operator="equal">
      <formula>"BRAK LICENCJI"</formula>
    </cfRule>
  </conditionalFormatting>
  <conditionalFormatting sqref="D13:D24 F13:F24 H13:H24 J13:J24 L13:L24 N13:N24">
    <cfRule type="cellIs" dxfId="27" priority="28" operator="equal">
      <formula>"BRAK LICENCJI"</formula>
    </cfRule>
  </conditionalFormatting>
  <conditionalFormatting sqref="A34">
    <cfRule type="cellIs" dxfId="26" priority="27" operator="equal">
      <formula>"BRAK LICENCJI"</formula>
    </cfRule>
  </conditionalFormatting>
  <conditionalFormatting sqref="C30:N33">
    <cfRule type="cellIs" dxfId="25" priority="26" operator="equal">
      <formula>"BRAK LICENCJI"</formula>
    </cfRule>
  </conditionalFormatting>
  <conditionalFormatting sqref="C30:N33">
    <cfRule type="cellIs" dxfId="24" priority="25" operator="equal">
      <formula>"BRAK LICENCJI"</formula>
    </cfRule>
  </conditionalFormatting>
  <conditionalFormatting sqref="B30:B33">
    <cfRule type="cellIs" dxfId="23" priority="24" operator="equal">
      <formula>"Cena licencji: to tylko 175,00 [netto] z"</formula>
    </cfRule>
  </conditionalFormatting>
  <conditionalFormatting sqref="B30:B33">
    <cfRule type="cellIs" dxfId="22" priority="23" operator="equal">
      <formula>"Cena licencji: to tylko 175,00 [netto] zł"</formula>
    </cfRule>
  </conditionalFormatting>
  <conditionalFormatting sqref="B30:B33">
    <cfRule type="cellIs" dxfId="21" priority="22" operator="equal">
      <formula>"Cena licencji: to tylko 175,00 [netto] zł"</formula>
    </cfRule>
  </conditionalFormatting>
  <conditionalFormatting sqref="B37:B46">
    <cfRule type="cellIs" dxfId="20" priority="21" operator="equal">
      <formula>"Cena licencji: to tylko 175,00 [netto] zł"</formula>
    </cfRule>
  </conditionalFormatting>
  <conditionalFormatting sqref="B37:B46">
    <cfRule type="cellIs" dxfId="19" priority="20" operator="equal">
      <formula>"Cena licencji: to tylko 175,00 [netto] z"</formula>
    </cfRule>
  </conditionalFormatting>
  <conditionalFormatting sqref="B37:B46">
    <cfRule type="cellIs" dxfId="18" priority="19" operator="equal">
      <formula>"Cena licencji: to tylko 175,00 [netto] zł"</formula>
    </cfRule>
  </conditionalFormatting>
  <conditionalFormatting sqref="B37:B46">
    <cfRule type="cellIs" dxfId="17" priority="18" operator="equal">
      <formula>"Cena licencji: to tylko 175,00 [netto] zł"</formula>
    </cfRule>
  </conditionalFormatting>
  <conditionalFormatting sqref="C37:N46">
    <cfRule type="cellIs" dxfId="16" priority="17" operator="equal">
      <formula>"BRAK LICENCJI"</formula>
    </cfRule>
  </conditionalFormatting>
  <conditionalFormatting sqref="C37:N46">
    <cfRule type="cellIs" dxfId="15" priority="16" operator="equal">
      <formula>"BRAK LICENCJI"</formula>
    </cfRule>
  </conditionalFormatting>
  <conditionalFormatting sqref="B50:B52">
    <cfRule type="cellIs" dxfId="14" priority="15" operator="equal">
      <formula>"Cena licencji: to tylko 175,00 [netto] zł"</formula>
    </cfRule>
  </conditionalFormatting>
  <conditionalFormatting sqref="B50:B52">
    <cfRule type="cellIs" dxfId="13" priority="14" operator="equal">
      <formula>"Cena licencji: to tylko 175,00 [netto] zł"</formula>
    </cfRule>
  </conditionalFormatting>
  <conditionalFormatting sqref="B50:B52">
    <cfRule type="cellIs" dxfId="12" priority="13" operator="equal">
      <formula>"Cena licencji: to tylko 175,00 [netto] z"</formula>
    </cfRule>
  </conditionalFormatting>
  <conditionalFormatting sqref="B50:B52">
    <cfRule type="cellIs" dxfId="11" priority="12" operator="equal">
      <formula>"Cena licencji: to tylko 175,00 [netto] zł"</formula>
    </cfRule>
  </conditionalFormatting>
  <conditionalFormatting sqref="B50:B52">
    <cfRule type="cellIs" dxfId="10" priority="11" operator="equal">
      <formula>"Cena licencji: to tylko 175,00 [netto] zł"</formula>
    </cfRule>
  </conditionalFormatting>
  <conditionalFormatting sqref="C50:N52">
    <cfRule type="cellIs" dxfId="9" priority="10" operator="equal">
      <formula>"BRAK LICENCJI"</formula>
    </cfRule>
  </conditionalFormatting>
  <conditionalFormatting sqref="C50:N52">
    <cfRule type="cellIs" dxfId="8" priority="9" operator="equal">
      <formula>"BRAK LICENCJI"</formula>
    </cfRule>
  </conditionalFormatting>
  <conditionalFormatting sqref="B55:B57">
    <cfRule type="cellIs" dxfId="7" priority="8" operator="equal">
      <formula>"Cena licencji: to tylko 175,00 [netto] zł"</formula>
    </cfRule>
  </conditionalFormatting>
  <conditionalFormatting sqref="B55:B57">
    <cfRule type="cellIs" dxfId="6" priority="7" operator="equal">
      <formula>"Cena licencji: to tylko 175,00 [netto] zł"</formula>
    </cfRule>
  </conditionalFormatting>
  <conditionalFormatting sqref="B55:B57">
    <cfRule type="cellIs" dxfId="5" priority="6" operator="equal">
      <formula>"Cena licencji: to tylko 175,00 [netto] z"</formula>
    </cfRule>
  </conditionalFormatting>
  <conditionalFormatting sqref="B55:B57">
    <cfRule type="cellIs" dxfId="4" priority="5" operator="equal">
      <formula>"Cena licencji: to tylko 175,00 [netto] zł"</formula>
    </cfRule>
  </conditionalFormatting>
  <conditionalFormatting sqref="B55:B57">
    <cfRule type="cellIs" dxfId="3" priority="4" operator="equal">
      <formula>"Cena licencji: to tylko 175,00 [netto] zł"</formula>
    </cfRule>
  </conditionalFormatting>
  <conditionalFormatting sqref="C55:N57">
    <cfRule type="cellIs" dxfId="2" priority="3" operator="equal">
      <formula>"BRAK LICENCJI"</formula>
    </cfRule>
  </conditionalFormatting>
  <conditionalFormatting sqref="C55:N57">
    <cfRule type="cellIs" dxfId="1" priority="2" operator="equal">
      <formula>"BRAK LICENCJI"</formula>
    </cfRule>
  </conditionalFormatting>
  <conditionalFormatting sqref="C55:N57">
    <cfRule type="cellIs" dxfId="0" priority="1" operator="equal">
      <formula>"BRAK LICENCJI"</formula>
    </cfRule>
  </conditionalFormatting>
  <pageMargins left="0.7" right="0.7" top="0.75" bottom="0.75" header="0.3" footer="0.3"/>
  <pageSetup paperSize="9" scale="54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BS39"/>
  <sheetViews>
    <sheetView workbookViewId="0">
      <selection activeCell="D9" sqref="D9"/>
    </sheetView>
  </sheetViews>
  <sheetFormatPr defaultRowHeight="14.5" x14ac:dyDescent="0.35"/>
  <cols>
    <col min="1" max="1" width="19.453125" bestFit="1" customWidth="1"/>
    <col min="2" max="2" width="15.81640625" bestFit="1" customWidth="1"/>
    <col min="3" max="3" width="15" bestFit="1" customWidth="1"/>
    <col min="4" max="4" width="23" bestFit="1" customWidth="1"/>
    <col min="5" max="5" width="16.08984375" bestFit="1" customWidth="1"/>
    <col min="6" max="6" width="24.7265625" bestFit="1" customWidth="1"/>
    <col min="7" max="7" width="13" bestFit="1" customWidth="1"/>
    <col min="8" max="8" width="12.90625" bestFit="1" customWidth="1"/>
    <col min="9" max="9" width="24.26953125" bestFit="1" customWidth="1"/>
    <col min="10" max="10" width="15.90625" bestFit="1" customWidth="1"/>
    <col min="11" max="11" width="10.81640625" bestFit="1" customWidth="1"/>
    <col min="12" max="12" width="16.81640625" bestFit="1" customWidth="1"/>
    <col min="13" max="13" width="12.54296875" bestFit="1" customWidth="1"/>
    <col min="14" max="14" width="14.26953125" bestFit="1" customWidth="1"/>
    <col min="15" max="15" width="18.81640625" bestFit="1" customWidth="1"/>
    <col min="16" max="16" width="12.36328125" bestFit="1" customWidth="1"/>
    <col min="17" max="17" width="12" bestFit="1" customWidth="1"/>
    <col min="18" max="18" width="10.54296875" bestFit="1" customWidth="1"/>
    <col min="19" max="19" width="13.6328125" bestFit="1" customWidth="1"/>
    <col min="20" max="20" width="14" bestFit="1" customWidth="1"/>
    <col min="21" max="21" width="17.26953125" bestFit="1" customWidth="1"/>
    <col min="22" max="22" width="17.90625" bestFit="1" customWidth="1"/>
    <col min="23" max="23" width="12.08984375" bestFit="1" customWidth="1"/>
    <col min="24" max="24" width="5.81640625" bestFit="1" customWidth="1"/>
    <col min="25" max="25" width="14.81640625" bestFit="1" customWidth="1"/>
    <col min="26" max="26" width="80.7265625" bestFit="1" customWidth="1"/>
    <col min="27" max="27" width="14.54296875" bestFit="1" customWidth="1"/>
    <col min="28" max="28" width="16.453125" bestFit="1" customWidth="1"/>
    <col min="29" max="29" width="34.1796875" bestFit="1" customWidth="1"/>
    <col min="30" max="30" width="17.36328125" bestFit="1" customWidth="1"/>
    <col min="31" max="31" width="49.453125" bestFit="1" customWidth="1"/>
    <col min="32" max="32" width="20.6328125" bestFit="1" customWidth="1"/>
    <col min="33" max="33" width="64.08984375" bestFit="1" customWidth="1"/>
    <col min="34" max="34" width="25.1796875" bestFit="1" customWidth="1"/>
    <col min="35" max="35" width="21.90625" bestFit="1" customWidth="1"/>
    <col min="36" max="36" width="18.453125" bestFit="1" customWidth="1"/>
    <col min="37" max="37" width="15.26953125" bestFit="1" customWidth="1"/>
    <col min="38" max="38" width="24.1796875" bestFit="1" customWidth="1"/>
    <col min="39" max="39" width="20.90625" bestFit="1" customWidth="1"/>
    <col min="40" max="40" width="17.08984375" bestFit="1" customWidth="1"/>
    <col min="41" max="41" width="13.81640625" bestFit="1" customWidth="1"/>
    <col min="42" max="42" width="6.81640625" bestFit="1" customWidth="1"/>
    <col min="43" max="43" width="22.26953125" bestFit="1" customWidth="1"/>
    <col min="44" max="44" width="22.36328125" bestFit="1" customWidth="1"/>
    <col min="45" max="45" width="18.54296875" bestFit="1" customWidth="1"/>
    <col min="46" max="46" width="25.7265625" bestFit="1" customWidth="1"/>
    <col min="47" max="47" width="19.453125" bestFit="1" customWidth="1"/>
    <col min="48" max="48" width="17.6328125" bestFit="1" customWidth="1"/>
    <col min="49" max="49" width="17.7265625" bestFit="1" customWidth="1"/>
    <col min="50" max="50" width="21.08984375" bestFit="1" customWidth="1"/>
    <col min="51" max="51" width="18.6328125" bestFit="1" customWidth="1"/>
    <col min="52" max="52" width="17.36328125" bestFit="1" customWidth="1"/>
    <col min="53" max="53" width="26.36328125" bestFit="1" customWidth="1"/>
    <col min="54" max="54" width="26.54296875" bestFit="1" customWidth="1"/>
    <col min="55" max="55" width="22.7265625" bestFit="1" customWidth="1"/>
    <col min="56" max="56" width="6.81640625" bestFit="1" customWidth="1"/>
    <col min="57" max="57" width="13.90625" bestFit="1" customWidth="1"/>
    <col min="58" max="58" width="21.7265625" bestFit="1" customWidth="1"/>
    <col min="59" max="59" width="20.90625" bestFit="1" customWidth="1"/>
    <col min="60" max="60" width="17.90625" bestFit="1" customWidth="1"/>
    <col min="61" max="61" width="24.1796875" bestFit="1" customWidth="1"/>
    <col min="62" max="62" width="21.90625" bestFit="1" customWidth="1"/>
    <col min="63" max="63" width="21.81640625" bestFit="1" customWidth="1"/>
    <col min="64" max="64" width="17.6328125" bestFit="1" customWidth="1"/>
    <col min="65" max="65" width="14.6328125" bestFit="1" customWidth="1"/>
    <col min="66" max="66" width="20.90625" bestFit="1" customWidth="1"/>
    <col min="67" max="67" width="18.6328125" bestFit="1" customWidth="1"/>
    <col min="68" max="68" width="18.54296875" bestFit="1" customWidth="1"/>
    <col min="69" max="69" width="28.453125" bestFit="1" customWidth="1"/>
    <col min="70" max="70" width="17.1796875" bestFit="1" customWidth="1"/>
    <col min="71" max="71" width="13.90625" bestFit="1" customWidth="1"/>
  </cols>
  <sheetData>
    <row r="1" spans="1:71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65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  <c r="AZ1" t="s">
        <v>50</v>
      </c>
      <c r="BA1" t="s">
        <v>51</v>
      </c>
      <c r="BB1" t="s">
        <v>52</v>
      </c>
      <c r="BC1" t="s">
        <v>53</v>
      </c>
      <c r="BD1" t="s">
        <v>66</v>
      </c>
      <c r="BE1" t="s">
        <v>54</v>
      </c>
      <c r="BF1" t="s">
        <v>55</v>
      </c>
      <c r="BG1" t="s">
        <v>56</v>
      </c>
      <c r="BH1" t="s">
        <v>57</v>
      </c>
      <c r="BI1" t="s">
        <v>101</v>
      </c>
      <c r="BJ1" t="s">
        <v>102</v>
      </c>
      <c r="BK1" t="s">
        <v>58</v>
      </c>
      <c r="BL1" t="s">
        <v>59</v>
      </c>
      <c r="BM1" t="s">
        <v>60</v>
      </c>
      <c r="BN1" t="s">
        <v>103</v>
      </c>
      <c r="BO1" t="s">
        <v>104</v>
      </c>
      <c r="BP1" t="s">
        <v>61</v>
      </c>
      <c r="BQ1" t="s">
        <v>62</v>
      </c>
      <c r="BR1" t="s">
        <v>63</v>
      </c>
      <c r="BS1" t="s">
        <v>64</v>
      </c>
    </row>
    <row r="2" spans="1:71" x14ac:dyDescent="0.35">
      <c r="A2" s="1" t="s">
        <v>67</v>
      </c>
      <c r="B2" s="1" t="s">
        <v>68</v>
      </c>
      <c r="C2" s="1" t="s">
        <v>69</v>
      </c>
      <c r="D2">
        <v>1</v>
      </c>
      <c r="E2">
        <v>1</v>
      </c>
      <c r="F2" s="2">
        <v>43420.572685185187</v>
      </c>
      <c r="G2" s="3">
        <v>42736</v>
      </c>
      <c r="H2" s="3">
        <v>42766</v>
      </c>
      <c r="I2" s="1" t="s">
        <v>70</v>
      </c>
      <c r="J2">
        <v>1234</v>
      </c>
      <c r="K2">
        <v>1231234455</v>
      </c>
      <c r="L2" s="1" t="s">
        <v>151</v>
      </c>
      <c r="N2" s="1" t="s">
        <v>71</v>
      </c>
      <c r="O2" s="1" t="s">
        <v>84</v>
      </c>
      <c r="P2" s="1" t="s">
        <v>84</v>
      </c>
      <c r="Q2" s="1" t="s">
        <v>84</v>
      </c>
      <c r="R2" s="1"/>
      <c r="S2" t="s">
        <v>84</v>
      </c>
      <c r="U2" s="1" t="s">
        <v>84</v>
      </c>
      <c r="V2" s="1" t="s">
        <v>84</v>
      </c>
      <c r="W2" s="1" t="s">
        <v>84</v>
      </c>
      <c r="X2" s="1" t="s">
        <v>72</v>
      </c>
      <c r="Y2" s="1" t="s">
        <v>125</v>
      </c>
      <c r="Z2" s="1" t="s">
        <v>127</v>
      </c>
      <c r="AA2" s="1" t="s">
        <v>73</v>
      </c>
      <c r="AB2">
        <v>0</v>
      </c>
      <c r="AC2" s="1" t="s">
        <v>75</v>
      </c>
      <c r="AD2">
        <v>70</v>
      </c>
      <c r="AE2" s="1" t="s">
        <v>79</v>
      </c>
      <c r="AF2">
        <v>5</v>
      </c>
      <c r="AG2" s="1" t="s">
        <v>130</v>
      </c>
      <c r="AH2">
        <v>0</v>
      </c>
      <c r="AI2">
        <v>0</v>
      </c>
      <c r="AJ2">
        <v>0</v>
      </c>
      <c r="AK2">
        <v>1103</v>
      </c>
      <c r="AL2">
        <v>0</v>
      </c>
      <c r="AM2">
        <v>1103</v>
      </c>
      <c r="AN2">
        <v>0</v>
      </c>
      <c r="AO2">
        <v>1103</v>
      </c>
      <c r="AP2" s="1" t="s">
        <v>72</v>
      </c>
      <c r="AQ2">
        <v>1</v>
      </c>
      <c r="AR2" s="1" t="s">
        <v>348</v>
      </c>
      <c r="AS2" t="s">
        <v>190</v>
      </c>
      <c r="AT2" t="s">
        <v>349</v>
      </c>
      <c r="AU2" s="1" t="s">
        <v>191</v>
      </c>
      <c r="AV2" s="3">
        <v>42745</v>
      </c>
      <c r="AW2" s="3">
        <v>42745</v>
      </c>
      <c r="AX2" s="3">
        <v>42766</v>
      </c>
      <c r="AY2" s="1" t="s">
        <v>85</v>
      </c>
      <c r="AZ2" s="1" t="s">
        <v>190</v>
      </c>
      <c r="BA2">
        <v>404</v>
      </c>
      <c r="BB2">
        <v>9</v>
      </c>
      <c r="BC2">
        <v>14962</v>
      </c>
      <c r="BD2" s="1"/>
      <c r="BF2" s="1"/>
      <c r="BG2" s="1"/>
      <c r="BJ2" s="1"/>
      <c r="BK2" s="1"/>
      <c r="BL2" s="1"/>
      <c r="BO2" s="1"/>
      <c r="BP2" s="1"/>
      <c r="BQ2">
        <v>21</v>
      </c>
      <c r="BR2">
        <v>14962</v>
      </c>
      <c r="BS2">
        <v>14962</v>
      </c>
    </row>
    <row r="3" spans="1:71" x14ac:dyDescent="0.35">
      <c r="A3" s="1" t="s">
        <v>67</v>
      </c>
      <c r="B3" s="1" t="s">
        <v>68</v>
      </c>
      <c r="C3" s="1" t="s">
        <v>69</v>
      </c>
      <c r="D3">
        <v>1</v>
      </c>
      <c r="E3">
        <v>1</v>
      </c>
      <c r="F3" s="2">
        <v>43420.572685185187</v>
      </c>
      <c r="G3" s="3">
        <v>42736</v>
      </c>
      <c r="H3" s="3">
        <v>42766</v>
      </c>
      <c r="I3" s="1" t="s">
        <v>70</v>
      </c>
      <c r="J3">
        <v>1234</v>
      </c>
      <c r="K3">
        <v>1231234455</v>
      </c>
      <c r="L3" s="1" t="s">
        <v>151</v>
      </c>
      <c r="N3" s="1" t="s">
        <v>71</v>
      </c>
      <c r="O3" s="1" t="s">
        <v>84</v>
      </c>
      <c r="P3" s="1" t="s">
        <v>84</v>
      </c>
      <c r="Q3" s="1" t="s">
        <v>84</v>
      </c>
      <c r="R3" s="1"/>
      <c r="S3" t="s">
        <v>84</v>
      </c>
      <c r="U3" s="1" t="s">
        <v>84</v>
      </c>
      <c r="V3" s="1" t="s">
        <v>84</v>
      </c>
      <c r="W3" s="1" t="s">
        <v>84</v>
      </c>
      <c r="X3" s="1" t="s">
        <v>72</v>
      </c>
      <c r="Y3" s="1" t="s">
        <v>152</v>
      </c>
      <c r="Z3" s="1" t="s">
        <v>164</v>
      </c>
      <c r="AA3" s="1" t="s">
        <v>73</v>
      </c>
      <c r="AB3">
        <v>2</v>
      </c>
      <c r="AC3" s="1" t="s">
        <v>76</v>
      </c>
      <c r="AD3">
        <v>202</v>
      </c>
      <c r="AE3" s="1" t="s">
        <v>81</v>
      </c>
      <c r="AF3" t="s">
        <v>178</v>
      </c>
      <c r="AG3" s="1" t="s">
        <v>182</v>
      </c>
      <c r="AH3">
        <v>0</v>
      </c>
      <c r="AI3">
        <v>0</v>
      </c>
      <c r="AJ3">
        <v>0</v>
      </c>
      <c r="AK3">
        <v>404</v>
      </c>
      <c r="AL3">
        <v>0</v>
      </c>
      <c r="AM3">
        <v>404</v>
      </c>
      <c r="AN3">
        <v>0</v>
      </c>
      <c r="AO3">
        <v>404</v>
      </c>
      <c r="AP3" s="1" t="s">
        <v>72</v>
      </c>
      <c r="AQ3">
        <v>1</v>
      </c>
      <c r="AR3" s="1" t="s">
        <v>348</v>
      </c>
      <c r="AS3" t="s">
        <v>190</v>
      </c>
      <c r="AT3" t="s">
        <v>349</v>
      </c>
      <c r="AU3" s="1" t="s">
        <v>191</v>
      </c>
      <c r="AV3" s="3">
        <v>42745</v>
      </c>
      <c r="AW3" s="3">
        <v>42745</v>
      </c>
      <c r="AX3" s="3">
        <v>42766</v>
      </c>
      <c r="AY3" s="1" t="s">
        <v>85</v>
      </c>
      <c r="AZ3" s="1" t="s">
        <v>190</v>
      </c>
      <c r="BA3">
        <v>404</v>
      </c>
      <c r="BB3">
        <v>9</v>
      </c>
      <c r="BC3">
        <v>14962</v>
      </c>
      <c r="BD3" s="1"/>
      <c r="BF3" s="1"/>
      <c r="BG3" s="1"/>
      <c r="BJ3" s="1"/>
      <c r="BK3" s="1"/>
      <c r="BL3" s="1"/>
      <c r="BO3" s="1"/>
      <c r="BP3" s="1"/>
      <c r="BQ3">
        <v>21</v>
      </c>
      <c r="BR3">
        <v>14962</v>
      </c>
      <c r="BS3">
        <v>14962</v>
      </c>
    </row>
    <row r="4" spans="1:71" x14ac:dyDescent="0.35">
      <c r="A4" s="1" t="s">
        <v>67</v>
      </c>
      <c r="B4" s="1" t="s">
        <v>68</v>
      </c>
      <c r="C4" s="1" t="s">
        <v>69</v>
      </c>
      <c r="D4">
        <v>1</v>
      </c>
      <c r="E4">
        <v>1</v>
      </c>
      <c r="F4" s="2">
        <v>43420.572685185187</v>
      </c>
      <c r="G4" s="3">
        <v>42736</v>
      </c>
      <c r="H4" s="3">
        <v>42766</v>
      </c>
      <c r="I4" s="1" t="s">
        <v>70</v>
      </c>
      <c r="J4">
        <v>1234</v>
      </c>
      <c r="K4">
        <v>1231234455</v>
      </c>
      <c r="L4" s="1" t="s">
        <v>151</v>
      </c>
      <c r="N4" s="1" t="s">
        <v>71</v>
      </c>
      <c r="O4" s="1" t="s">
        <v>84</v>
      </c>
      <c r="P4" s="1" t="s">
        <v>84</v>
      </c>
      <c r="Q4" s="1" t="s">
        <v>84</v>
      </c>
      <c r="R4" s="1"/>
      <c r="S4" t="s">
        <v>84</v>
      </c>
      <c r="U4" s="1" t="s">
        <v>84</v>
      </c>
      <c r="V4" s="1" t="s">
        <v>84</v>
      </c>
      <c r="W4" s="1" t="s">
        <v>84</v>
      </c>
      <c r="X4" s="1" t="s">
        <v>72</v>
      </c>
      <c r="Y4" s="1" t="s">
        <v>153</v>
      </c>
      <c r="Z4" s="1" t="s">
        <v>165</v>
      </c>
      <c r="AA4" s="1" t="s">
        <v>73</v>
      </c>
      <c r="AB4">
        <v>2</v>
      </c>
      <c r="AC4" s="1" t="s">
        <v>76</v>
      </c>
      <c r="AD4">
        <v>202</v>
      </c>
      <c r="AE4" s="1" t="s">
        <v>81</v>
      </c>
      <c r="AF4" t="s">
        <v>179</v>
      </c>
      <c r="AG4" s="1" t="s">
        <v>183</v>
      </c>
      <c r="AH4">
        <v>0</v>
      </c>
      <c r="AI4">
        <v>0</v>
      </c>
      <c r="AJ4">
        <v>0</v>
      </c>
      <c r="AK4">
        <v>2337</v>
      </c>
      <c r="AL4">
        <v>0</v>
      </c>
      <c r="AM4">
        <v>2337</v>
      </c>
      <c r="AN4">
        <v>0</v>
      </c>
      <c r="AO4">
        <v>2337</v>
      </c>
      <c r="AP4" s="1" t="s">
        <v>72</v>
      </c>
      <c r="AQ4">
        <v>1</v>
      </c>
      <c r="AR4" s="1" t="s">
        <v>348</v>
      </c>
      <c r="AS4" t="s">
        <v>190</v>
      </c>
      <c r="AT4" t="s">
        <v>349</v>
      </c>
      <c r="AU4" s="1" t="s">
        <v>191</v>
      </c>
      <c r="AV4" s="3">
        <v>42745</v>
      </c>
      <c r="AW4" s="3">
        <v>42745</v>
      </c>
      <c r="AX4" s="3">
        <v>42766</v>
      </c>
      <c r="AY4" s="1" t="s">
        <v>85</v>
      </c>
      <c r="AZ4" s="1" t="s">
        <v>190</v>
      </c>
      <c r="BA4">
        <v>404</v>
      </c>
      <c r="BB4">
        <v>9</v>
      </c>
      <c r="BC4">
        <v>14962</v>
      </c>
      <c r="BD4" s="1"/>
      <c r="BF4" s="1"/>
      <c r="BG4" s="1"/>
      <c r="BJ4" s="1"/>
      <c r="BK4" s="1"/>
      <c r="BL4" s="1"/>
      <c r="BO4" s="1"/>
      <c r="BP4" s="1"/>
      <c r="BQ4">
        <v>21</v>
      </c>
      <c r="BR4">
        <v>14962</v>
      </c>
      <c r="BS4">
        <v>14962</v>
      </c>
    </row>
    <row r="5" spans="1:71" x14ac:dyDescent="0.35">
      <c r="A5" s="1" t="s">
        <v>67</v>
      </c>
      <c r="B5" s="1" t="s">
        <v>68</v>
      </c>
      <c r="C5" s="1" t="s">
        <v>69</v>
      </c>
      <c r="D5">
        <v>1</v>
      </c>
      <c r="E5">
        <v>1</v>
      </c>
      <c r="F5" s="2">
        <v>43420.572685185187</v>
      </c>
      <c r="G5" s="3">
        <v>42736</v>
      </c>
      <c r="H5" s="3">
        <v>42766</v>
      </c>
      <c r="I5" s="1" t="s">
        <v>70</v>
      </c>
      <c r="J5">
        <v>1234</v>
      </c>
      <c r="K5">
        <v>1231234455</v>
      </c>
      <c r="L5" s="1" t="s">
        <v>151</v>
      </c>
      <c r="N5" s="1" t="s">
        <v>71</v>
      </c>
      <c r="O5" s="1" t="s">
        <v>84</v>
      </c>
      <c r="P5" s="1" t="s">
        <v>84</v>
      </c>
      <c r="Q5" s="1" t="s">
        <v>84</v>
      </c>
      <c r="R5" s="1"/>
      <c r="S5" t="s">
        <v>84</v>
      </c>
      <c r="U5" s="1" t="s">
        <v>84</v>
      </c>
      <c r="V5" s="1" t="s">
        <v>84</v>
      </c>
      <c r="W5" s="1" t="s">
        <v>84</v>
      </c>
      <c r="X5" s="1" t="s">
        <v>72</v>
      </c>
      <c r="Y5" s="1" t="s">
        <v>154</v>
      </c>
      <c r="Z5" s="1" t="s">
        <v>166</v>
      </c>
      <c r="AA5" s="1" t="s">
        <v>73</v>
      </c>
      <c r="AB5">
        <v>2</v>
      </c>
      <c r="AC5" s="1" t="s">
        <v>76</v>
      </c>
      <c r="AD5">
        <v>202</v>
      </c>
      <c r="AE5" s="1" t="s">
        <v>81</v>
      </c>
      <c r="AF5" t="s">
        <v>180</v>
      </c>
      <c r="AG5" s="1" t="s">
        <v>184</v>
      </c>
      <c r="AH5">
        <v>0</v>
      </c>
      <c r="AI5">
        <v>0</v>
      </c>
      <c r="AJ5">
        <v>0</v>
      </c>
      <c r="AK5">
        <v>1430</v>
      </c>
      <c r="AL5">
        <v>0</v>
      </c>
      <c r="AM5">
        <v>1430</v>
      </c>
      <c r="AN5">
        <v>0</v>
      </c>
      <c r="AO5">
        <v>1430</v>
      </c>
      <c r="AP5" s="1" t="s">
        <v>72</v>
      </c>
      <c r="AQ5">
        <v>1</v>
      </c>
      <c r="AR5" s="1" t="s">
        <v>348</v>
      </c>
      <c r="AS5" t="s">
        <v>190</v>
      </c>
      <c r="AT5" t="s">
        <v>349</v>
      </c>
      <c r="AU5" s="1" t="s">
        <v>191</v>
      </c>
      <c r="AV5" s="3">
        <v>42745</v>
      </c>
      <c r="AW5" s="3">
        <v>42745</v>
      </c>
      <c r="AX5" s="3">
        <v>42766</v>
      </c>
      <c r="AY5" s="1" t="s">
        <v>85</v>
      </c>
      <c r="AZ5" s="1" t="s">
        <v>190</v>
      </c>
      <c r="BA5">
        <v>404</v>
      </c>
      <c r="BB5">
        <v>9</v>
      </c>
      <c r="BC5">
        <v>14962</v>
      </c>
      <c r="BD5" s="1"/>
      <c r="BF5" s="1"/>
      <c r="BG5" s="1"/>
      <c r="BJ5" s="1"/>
      <c r="BK5" s="1"/>
      <c r="BL5" s="1"/>
      <c r="BO5" s="1"/>
      <c r="BP5" s="1"/>
      <c r="BQ5">
        <v>21</v>
      </c>
      <c r="BR5">
        <v>14962</v>
      </c>
      <c r="BS5">
        <v>14962</v>
      </c>
    </row>
    <row r="6" spans="1:71" x14ac:dyDescent="0.35">
      <c r="A6" s="1" t="s">
        <v>67</v>
      </c>
      <c r="B6" s="1" t="s">
        <v>68</v>
      </c>
      <c r="C6" s="1" t="s">
        <v>69</v>
      </c>
      <c r="D6">
        <v>1</v>
      </c>
      <c r="E6">
        <v>1</v>
      </c>
      <c r="F6" s="2">
        <v>43420.572685185187</v>
      </c>
      <c r="G6" s="3">
        <v>42736</v>
      </c>
      <c r="H6" s="3">
        <v>42766</v>
      </c>
      <c r="I6" s="1" t="s">
        <v>70</v>
      </c>
      <c r="J6">
        <v>1234</v>
      </c>
      <c r="K6">
        <v>1231234455</v>
      </c>
      <c r="L6" s="1" t="s">
        <v>151</v>
      </c>
      <c r="N6" s="1" t="s">
        <v>71</v>
      </c>
      <c r="O6" s="1" t="s">
        <v>84</v>
      </c>
      <c r="P6" s="1" t="s">
        <v>84</v>
      </c>
      <c r="Q6" s="1" t="s">
        <v>84</v>
      </c>
      <c r="R6" s="1"/>
      <c r="S6" t="s">
        <v>84</v>
      </c>
      <c r="U6" s="1" t="s">
        <v>84</v>
      </c>
      <c r="V6" s="1" t="s">
        <v>84</v>
      </c>
      <c r="W6" s="1" t="s">
        <v>84</v>
      </c>
      <c r="X6" s="1" t="s">
        <v>72</v>
      </c>
      <c r="Y6" s="1" t="s">
        <v>155</v>
      </c>
      <c r="Z6" s="1" t="s">
        <v>167</v>
      </c>
      <c r="AA6" s="1" t="s">
        <v>73</v>
      </c>
      <c r="AB6">
        <v>2</v>
      </c>
      <c r="AC6" s="1" t="s">
        <v>76</v>
      </c>
      <c r="AD6">
        <v>220</v>
      </c>
      <c r="AE6" s="1" t="s">
        <v>176</v>
      </c>
      <c r="AF6">
        <v>3</v>
      </c>
      <c r="AG6" s="1" t="s">
        <v>145</v>
      </c>
      <c r="AH6">
        <v>0</v>
      </c>
      <c r="AI6">
        <v>0</v>
      </c>
      <c r="AJ6">
        <v>0</v>
      </c>
      <c r="AK6">
        <v>1018</v>
      </c>
      <c r="AL6">
        <v>0</v>
      </c>
      <c r="AM6">
        <v>1018</v>
      </c>
      <c r="AN6">
        <v>0</v>
      </c>
      <c r="AO6">
        <v>1018</v>
      </c>
      <c r="AP6" s="1" t="s">
        <v>72</v>
      </c>
      <c r="AQ6">
        <v>1</v>
      </c>
      <c r="AR6" s="1" t="s">
        <v>348</v>
      </c>
      <c r="AS6" t="s">
        <v>190</v>
      </c>
      <c r="AT6" t="s">
        <v>349</v>
      </c>
      <c r="AU6" s="1" t="s">
        <v>191</v>
      </c>
      <c r="AV6" s="3">
        <v>42745</v>
      </c>
      <c r="AW6" s="3">
        <v>42745</v>
      </c>
      <c r="AX6" s="3">
        <v>42766</v>
      </c>
      <c r="AY6" s="1" t="s">
        <v>85</v>
      </c>
      <c r="AZ6" s="1" t="s">
        <v>190</v>
      </c>
      <c r="BA6">
        <v>404</v>
      </c>
      <c r="BB6">
        <v>9</v>
      </c>
      <c r="BC6">
        <v>14962</v>
      </c>
      <c r="BD6" s="1"/>
      <c r="BF6" s="1"/>
      <c r="BG6" s="1"/>
      <c r="BJ6" s="1"/>
      <c r="BK6" s="1"/>
      <c r="BL6" s="1"/>
      <c r="BO6" s="1"/>
      <c r="BP6" s="1"/>
      <c r="BQ6">
        <v>21</v>
      </c>
      <c r="BR6">
        <v>14962</v>
      </c>
      <c r="BS6">
        <v>14962</v>
      </c>
    </row>
    <row r="7" spans="1:71" x14ac:dyDescent="0.35">
      <c r="A7" s="1" t="s">
        <v>67</v>
      </c>
      <c r="B7" s="1" t="s">
        <v>68</v>
      </c>
      <c r="C7" s="1" t="s">
        <v>69</v>
      </c>
      <c r="D7">
        <v>1</v>
      </c>
      <c r="E7">
        <v>1</v>
      </c>
      <c r="F7" s="2">
        <v>43420.572685185187</v>
      </c>
      <c r="G7" s="3">
        <v>42736</v>
      </c>
      <c r="H7" s="3">
        <v>42766</v>
      </c>
      <c r="I7" s="1" t="s">
        <v>70</v>
      </c>
      <c r="J7">
        <v>1234</v>
      </c>
      <c r="K7">
        <v>1231234455</v>
      </c>
      <c r="L7" s="1" t="s">
        <v>151</v>
      </c>
      <c r="N7" s="1" t="s">
        <v>71</v>
      </c>
      <c r="O7" s="1" t="s">
        <v>84</v>
      </c>
      <c r="P7" s="1" t="s">
        <v>84</v>
      </c>
      <c r="Q7" s="1" t="s">
        <v>84</v>
      </c>
      <c r="R7" s="1"/>
      <c r="S7" t="s">
        <v>84</v>
      </c>
      <c r="U7" s="1" t="s">
        <v>84</v>
      </c>
      <c r="V7" s="1" t="s">
        <v>84</v>
      </c>
      <c r="W7" s="1" t="s">
        <v>84</v>
      </c>
      <c r="X7" s="1" t="s">
        <v>72</v>
      </c>
      <c r="Y7" s="1" t="s">
        <v>110</v>
      </c>
      <c r="Z7" s="1" t="s">
        <v>113</v>
      </c>
      <c r="AA7" s="1" t="s">
        <v>73</v>
      </c>
      <c r="AB7">
        <v>2</v>
      </c>
      <c r="AC7" s="1" t="s">
        <v>76</v>
      </c>
      <c r="AD7">
        <v>221</v>
      </c>
      <c r="AE7" s="1" t="s">
        <v>116</v>
      </c>
      <c r="AF7">
        <v>1</v>
      </c>
      <c r="AG7" s="1" t="s">
        <v>119</v>
      </c>
      <c r="AH7">
        <v>0</v>
      </c>
      <c r="AI7">
        <v>0</v>
      </c>
      <c r="AJ7">
        <v>437</v>
      </c>
      <c r="AK7">
        <v>0</v>
      </c>
      <c r="AL7">
        <v>437</v>
      </c>
      <c r="AM7">
        <v>0</v>
      </c>
      <c r="AN7">
        <v>437</v>
      </c>
      <c r="AO7">
        <v>0</v>
      </c>
      <c r="AP7" s="1" t="s">
        <v>72</v>
      </c>
      <c r="AQ7">
        <v>1</v>
      </c>
      <c r="AR7" s="1" t="s">
        <v>348</v>
      </c>
      <c r="AS7" t="s">
        <v>190</v>
      </c>
      <c r="AT7" t="s">
        <v>349</v>
      </c>
      <c r="AU7" s="1" t="s">
        <v>191</v>
      </c>
      <c r="AV7" s="3">
        <v>42745</v>
      </c>
      <c r="AW7" s="3">
        <v>42745</v>
      </c>
      <c r="AX7" s="3">
        <v>42766</v>
      </c>
      <c r="AY7" s="1" t="s">
        <v>85</v>
      </c>
      <c r="AZ7" s="1" t="s">
        <v>190</v>
      </c>
      <c r="BA7">
        <v>404</v>
      </c>
      <c r="BB7">
        <v>9</v>
      </c>
      <c r="BC7">
        <v>14962</v>
      </c>
      <c r="BD7" s="1"/>
      <c r="BF7" s="1"/>
      <c r="BG7" s="1"/>
      <c r="BJ7" s="1"/>
      <c r="BK7" s="1"/>
      <c r="BL7" s="1"/>
      <c r="BO7" s="1"/>
      <c r="BP7" s="1"/>
      <c r="BQ7">
        <v>21</v>
      </c>
      <c r="BR7">
        <v>14962</v>
      </c>
      <c r="BS7">
        <v>14962</v>
      </c>
    </row>
    <row r="8" spans="1:71" x14ac:dyDescent="0.35">
      <c r="A8" s="1" t="s">
        <v>67</v>
      </c>
      <c r="B8" s="1" t="s">
        <v>68</v>
      </c>
      <c r="C8" s="1" t="s">
        <v>69</v>
      </c>
      <c r="D8">
        <v>1</v>
      </c>
      <c r="E8">
        <v>1</v>
      </c>
      <c r="F8" s="2">
        <v>43420.572685185187</v>
      </c>
      <c r="G8" s="3">
        <v>42736</v>
      </c>
      <c r="H8" s="3">
        <v>42766</v>
      </c>
      <c r="I8" s="1" t="s">
        <v>70</v>
      </c>
      <c r="J8">
        <v>1234</v>
      </c>
      <c r="K8">
        <v>1231234455</v>
      </c>
      <c r="L8" s="1" t="s">
        <v>151</v>
      </c>
      <c r="N8" s="1" t="s">
        <v>71</v>
      </c>
      <c r="O8" s="1" t="s">
        <v>84</v>
      </c>
      <c r="P8" s="1" t="s">
        <v>84</v>
      </c>
      <c r="Q8" s="1" t="s">
        <v>84</v>
      </c>
      <c r="R8" s="1"/>
      <c r="S8" t="s">
        <v>84</v>
      </c>
      <c r="U8" s="1" t="s">
        <v>84</v>
      </c>
      <c r="V8" s="1" t="s">
        <v>84</v>
      </c>
      <c r="W8" s="1" t="s">
        <v>84</v>
      </c>
      <c r="X8" s="1" t="s">
        <v>72</v>
      </c>
      <c r="Y8" s="1" t="s">
        <v>111</v>
      </c>
      <c r="Z8" s="1" t="s">
        <v>114</v>
      </c>
      <c r="AA8" s="1" t="s">
        <v>73</v>
      </c>
      <c r="AB8">
        <v>2</v>
      </c>
      <c r="AC8" s="1" t="s">
        <v>76</v>
      </c>
      <c r="AD8">
        <v>221</v>
      </c>
      <c r="AE8" s="1" t="s">
        <v>116</v>
      </c>
      <c r="AF8">
        <v>2</v>
      </c>
      <c r="AG8" s="1" t="s">
        <v>120</v>
      </c>
      <c r="AH8">
        <v>0</v>
      </c>
      <c r="AI8">
        <v>0</v>
      </c>
      <c r="AJ8">
        <v>342.94</v>
      </c>
      <c r="AK8">
        <v>0</v>
      </c>
      <c r="AL8">
        <v>342.94</v>
      </c>
      <c r="AM8">
        <v>0</v>
      </c>
      <c r="AN8">
        <v>342.94</v>
      </c>
      <c r="AO8">
        <v>0</v>
      </c>
      <c r="AP8" s="1" t="s">
        <v>72</v>
      </c>
      <c r="AQ8">
        <v>1</v>
      </c>
      <c r="AR8" s="1" t="s">
        <v>348</v>
      </c>
      <c r="AS8" t="s">
        <v>190</v>
      </c>
      <c r="AT8" t="s">
        <v>349</v>
      </c>
      <c r="AU8" s="1" t="s">
        <v>191</v>
      </c>
      <c r="AV8" s="3">
        <v>42745</v>
      </c>
      <c r="AW8" s="3">
        <v>42745</v>
      </c>
      <c r="AX8" s="3">
        <v>42766</v>
      </c>
      <c r="AY8" s="1" t="s">
        <v>85</v>
      </c>
      <c r="AZ8" s="1" t="s">
        <v>190</v>
      </c>
      <c r="BA8">
        <v>404</v>
      </c>
      <c r="BB8">
        <v>9</v>
      </c>
      <c r="BC8">
        <v>14962</v>
      </c>
      <c r="BD8" s="1"/>
      <c r="BF8" s="1"/>
      <c r="BG8" s="1"/>
      <c r="BJ8" s="1"/>
      <c r="BK8" s="1"/>
      <c r="BL8" s="1"/>
      <c r="BO8" s="1"/>
      <c r="BP8" s="1"/>
      <c r="BQ8">
        <v>21</v>
      </c>
      <c r="BR8">
        <v>14962</v>
      </c>
      <c r="BS8">
        <v>14962</v>
      </c>
    </row>
    <row r="9" spans="1:71" x14ac:dyDescent="0.35">
      <c r="A9" s="1" t="s">
        <v>67</v>
      </c>
      <c r="B9" s="1" t="s">
        <v>68</v>
      </c>
      <c r="C9" s="1" t="s">
        <v>69</v>
      </c>
      <c r="D9">
        <v>1</v>
      </c>
      <c r="E9">
        <v>1</v>
      </c>
      <c r="F9" s="2">
        <v>43420.572685185187</v>
      </c>
      <c r="G9" s="3">
        <v>42736</v>
      </c>
      <c r="H9" s="3">
        <v>42766</v>
      </c>
      <c r="I9" s="1" t="s">
        <v>70</v>
      </c>
      <c r="J9">
        <v>1234</v>
      </c>
      <c r="K9">
        <v>1231234455</v>
      </c>
      <c r="L9" s="1" t="s">
        <v>151</v>
      </c>
      <c r="N9" s="1" t="s">
        <v>71</v>
      </c>
      <c r="O9" s="1" t="s">
        <v>84</v>
      </c>
      <c r="P9" s="1" t="s">
        <v>84</v>
      </c>
      <c r="Q9" s="1" t="s">
        <v>84</v>
      </c>
      <c r="R9" s="1"/>
      <c r="S9" t="s">
        <v>84</v>
      </c>
      <c r="U9" s="1" t="s">
        <v>84</v>
      </c>
      <c r="V9" s="1" t="s">
        <v>84</v>
      </c>
      <c r="W9" s="1" t="s">
        <v>84</v>
      </c>
      <c r="X9" s="1" t="s">
        <v>72</v>
      </c>
      <c r="Y9" s="1" t="s">
        <v>156</v>
      </c>
      <c r="Z9" s="1" t="s">
        <v>141</v>
      </c>
      <c r="AA9" s="1" t="s">
        <v>73</v>
      </c>
      <c r="AB9">
        <v>2</v>
      </c>
      <c r="AC9" s="1" t="s">
        <v>76</v>
      </c>
      <c r="AD9">
        <v>230</v>
      </c>
      <c r="AE9" s="1" t="s">
        <v>141</v>
      </c>
      <c r="AG9" s="1" t="s">
        <v>141</v>
      </c>
      <c r="AH9">
        <v>0</v>
      </c>
      <c r="AI9">
        <v>0</v>
      </c>
      <c r="AJ9">
        <v>0</v>
      </c>
      <c r="AK9">
        <v>8670</v>
      </c>
      <c r="AL9">
        <v>0</v>
      </c>
      <c r="AM9">
        <v>8670</v>
      </c>
      <c r="AN9">
        <v>0</v>
      </c>
      <c r="AO9">
        <v>8670</v>
      </c>
      <c r="AP9" s="1" t="s">
        <v>72</v>
      </c>
      <c r="AQ9">
        <v>1</v>
      </c>
      <c r="AR9" s="1" t="s">
        <v>348</v>
      </c>
      <c r="AS9" t="s">
        <v>190</v>
      </c>
      <c r="AT9" t="s">
        <v>349</v>
      </c>
      <c r="AU9" s="1" t="s">
        <v>191</v>
      </c>
      <c r="AV9" s="3">
        <v>42745</v>
      </c>
      <c r="AW9" s="3">
        <v>42745</v>
      </c>
      <c r="AX9" s="3">
        <v>42766</v>
      </c>
      <c r="AY9" s="1" t="s">
        <v>85</v>
      </c>
      <c r="AZ9" s="1" t="s">
        <v>190</v>
      </c>
      <c r="BA9">
        <v>404</v>
      </c>
      <c r="BB9">
        <v>9</v>
      </c>
      <c r="BC9">
        <v>14962</v>
      </c>
      <c r="BD9" s="1"/>
      <c r="BF9" s="1"/>
      <c r="BG9" s="1"/>
      <c r="BJ9" s="1"/>
      <c r="BK9" s="1"/>
      <c r="BL9" s="1"/>
      <c r="BO9" s="1"/>
      <c r="BP9" s="1"/>
      <c r="BQ9">
        <v>21</v>
      </c>
      <c r="BR9">
        <v>14962</v>
      </c>
      <c r="BS9">
        <v>14962</v>
      </c>
    </row>
    <row r="10" spans="1:71" x14ac:dyDescent="0.35">
      <c r="A10" s="1" t="s">
        <v>67</v>
      </c>
      <c r="B10" s="1" t="s">
        <v>68</v>
      </c>
      <c r="C10" s="1" t="s">
        <v>69</v>
      </c>
      <c r="D10">
        <v>1</v>
      </c>
      <c r="E10">
        <v>1</v>
      </c>
      <c r="F10" s="2">
        <v>43420.572685185187</v>
      </c>
      <c r="G10" s="3">
        <v>42736</v>
      </c>
      <c r="H10" s="3">
        <v>42766</v>
      </c>
      <c r="I10" s="1" t="s">
        <v>70</v>
      </c>
      <c r="J10">
        <v>1234</v>
      </c>
      <c r="K10">
        <v>1231234455</v>
      </c>
      <c r="L10" s="1" t="s">
        <v>151</v>
      </c>
      <c r="N10" s="1" t="s">
        <v>71</v>
      </c>
      <c r="O10" s="1" t="s">
        <v>84</v>
      </c>
      <c r="P10" s="1" t="s">
        <v>84</v>
      </c>
      <c r="Q10" s="1" t="s">
        <v>84</v>
      </c>
      <c r="R10" s="1"/>
      <c r="S10" t="s">
        <v>84</v>
      </c>
      <c r="U10" s="1" t="s">
        <v>84</v>
      </c>
      <c r="V10" s="1" t="s">
        <v>84</v>
      </c>
      <c r="W10" s="1" t="s">
        <v>84</v>
      </c>
      <c r="X10" s="1" t="s">
        <v>72</v>
      </c>
      <c r="Y10" s="1" t="s">
        <v>126</v>
      </c>
      <c r="Z10" s="1" t="s">
        <v>128</v>
      </c>
      <c r="AA10" s="1" t="s">
        <v>74</v>
      </c>
      <c r="AB10">
        <v>4</v>
      </c>
      <c r="AC10" s="1" t="s">
        <v>77</v>
      </c>
      <c r="AD10">
        <v>401</v>
      </c>
      <c r="AE10" s="1" t="s">
        <v>83</v>
      </c>
      <c r="AF10" t="s">
        <v>129</v>
      </c>
      <c r="AG10" s="1" t="s">
        <v>131</v>
      </c>
      <c r="AH10">
        <v>0</v>
      </c>
      <c r="AI10">
        <v>0</v>
      </c>
      <c r="AJ10">
        <v>873</v>
      </c>
      <c r="AK10">
        <v>0</v>
      </c>
      <c r="AL10">
        <v>873</v>
      </c>
      <c r="AM10">
        <v>0</v>
      </c>
      <c r="AN10">
        <v>873</v>
      </c>
      <c r="AO10">
        <v>0</v>
      </c>
      <c r="AP10" s="1" t="s">
        <v>72</v>
      </c>
      <c r="AQ10">
        <v>1</v>
      </c>
      <c r="AR10" s="1" t="s">
        <v>348</v>
      </c>
      <c r="AS10" t="s">
        <v>190</v>
      </c>
      <c r="AT10" t="s">
        <v>349</v>
      </c>
      <c r="AU10" s="1" t="s">
        <v>191</v>
      </c>
      <c r="AV10" s="3">
        <v>42745</v>
      </c>
      <c r="AW10" s="3">
        <v>42745</v>
      </c>
      <c r="AX10" s="3">
        <v>42766</v>
      </c>
      <c r="AY10" s="1" t="s">
        <v>85</v>
      </c>
      <c r="AZ10" s="1" t="s">
        <v>190</v>
      </c>
      <c r="BA10">
        <v>404</v>
      </c>
      <c r="BB10">
        <v>9</v>
      </c>
      <c r="BC10">
        <v>14962</v>
      </c>
      <c r="BD10" s="1"/>
      <c r="BF10" s="1"/>
      <c r="BG10" s="1"/>
      <c r="BJ10" s="1"/>
      <c r="BK10" s="1"/>
      <c r="BL10" s="1"/>
      <c r="BO10" s="1"/>
      <c r="BP10" s="1"/>
      <c r="BQ10">
        <v>21</v>
      </c>
      <c r="BR10">
        <v>14962</v>
      </c>
      <c r="BS10">
        <v>14962</v>
      </c>
    </row>
    <row r="11" spans="1:71" x14ac:dyDescent="0.35">
      <c r="A11" s="1" t="s">
        <v>67</v>
      </c>
      <c r="B11" s="1" t="s">
        <v>68</v>
      </c>
      <c r="C11" s="1" t="s">
        <v>69</v>
      </c>
      <c r="D11">
        <v>1</v>
      </c>
      <c r="E11">
        <v>1</v>
      </c>
      <c r="F11" s="2">
        <v>43420.572685185187</v>
      </c>
      <c r="G11" s="3">
        <v>42736</v>
      </c>
      <c r="H11" s="3">
        <v>42766</v>
      </c>
      <c r="I11" s="1" t="s">
        <v>70</v>
      </c>
      <c r="J11">
        <v>1234</v>
      </c>
      <c r="K11">
        <v>1231234455</v>
      </c>
      <c r="L11" s="1" t="s">
        <v>151</v>
      </c>
      <c r="N11" s="1" t="s">
        <v>71</v>
      </c>
      <c r="O11" s="1" t="s">
        <v>84</v>
      </c>
      <c r="P11" s="1" t="s">
        <v>84</v>
      </c>
      <c r="Q11" s="1" t="s">
        <v>84</v>
      </c>
      <c r="R11" s="1"/>
      <c r="S11" t="s">
        <v>84</v>
      </c>
      <c r="U11" s="1" t="s">
        <v>84</v>
      </c>
      <c r="V11" s="1" t="s">
        <v>84</v>
      </c>
      <c r="W11" s="1" t="s">
        <v>84</v>
      </c>
      <c r="X11" s="1" t="s">
        <v>72</v>
      </c>
      <c r="Y11" s="1" t="s">
        <v>157</v>
      </c>
      <c r="Z11" s="1" t="s">
        <v>168</v>
      </c>
      <c r="AA11" s="1" t="s">
        <v>74</v>
      </c>
      <c r="AB11">
        <v>4</v>
      </c>
      <c r="AC11" s="1" t="s">
        <v>77</v>
      </c>
      <c r="AD11">
        <v>401</v>
      </c>
      <c r="AE11" s="1" t="s">
        <v>83</v>
      </c>
      <c r="AF11" t="s">
        <v>144</v>
      </c>
      <c r="AG11" s="1" t="s">
        <v>185</v>
      </c>
      <c r="AH11">
        <v>0</v>
      </c>
      <c r="AI11">
        <v>0</v>
      </c>
      <c r="AJ11">
        <v>230</v>
      </c>
      <c r="AK11">
        <v>0</v>
      </c>
      <c r="AL11">
        <v>230</v>
      </c>
      <c r="AM11">
        <v>0</v>
      </c>
      <c r="AN11">
        <v>230</v>
      </c>
      <c r="AO11">
        <v>0</v>
      </c>
      <c r="AP11" s="1" t="s">
        <v>72</v>
      </c>
      <c r="AQ11">
        <v>1</v>
      </c>
      <c r="AR11" s="1" t="s">
        <v>348</v>
      </c>
      <c r="AS11" t="s">
        <v>190</v>
      </c>
      <c r="AT11" t="s">
        <v>349</v>
      </c>
      <c r="AU11" s="1" t="s">
        <v>191</v>
      </c>
      <c r="AV11" s="3">
        <v>42745</v>
      </c>
      <c r="AW11" s="3">
        <v>42745</v>
      </c>
      <c r="AX11" s="3">
        <v>42766</v>
      </c>
      <c r="AY11" s="1" t="s">
        <v>85</v>
      </c>
      <c r="AZ11" s="1" t="s">
        <v>190</v>
      </c>
      <c r="BA11">
        <v>404</v>
      </c>
      <c r="BB11">
        <v>9</v>
      </c>
      <c r="BC11">
        <v>14962</v>
      </c>
      <c r="BD11" s="1"/>
      <c r="BF11" s="1"/>
      <c r="BG11" s="1"/>
      <c r="BJ11" s="1"/>
      <c r="BK11" s="1"/>
      <c r="BL11" s="1"/>
      <c r="BO11" s="1"/>
      <c r="BP11" s="1"/>
      <c r="BQ11">
        <v>21</v>
      </c>
      <c r="BR11">
        <v>14962</v>
      </c>
      <c r="BS11">
        <v>14962</v>
      </c>
    </row>
    <row r="12" spans="1:71" x14ac:dyDescent="0.35">
      <c r="A12" s="1" t="s">
        <v>67</v>
      </c>
      <c r="B12" s="1" t="s">
        <v>68</v>
      </c>
      <c r="C12" s="1" t="s">
        <v>69</v>
      </c>
      <c r="D12">
        <v>1</v>
      </c>
      <c r="E12">
        <v>1</v>
      </c>
      <c r="F12" s="2">
        <v>43420.572685185187</v>
      </c>
      <c r="G12" s="3">
        <v>42736</v>
      </c>
      <c r="H12" s="3">
        <v>42766</v>
      </c>
      <c r="I12" s="1" t="s">
        <v>70</v>
      </c>
      <c r="J12">
        <v>1234</v>
      </c>
      <c r="K12">
        <v>1231234455</v>
      </c>
      <c r="L12" s="1" t="s">
        <v>151</v>
      </c>
      <c r="N12" s="1" t="s">
        <v>71</v>
      </c>
      <c r="O12" s="1" t="s">
        <v>84</v>
      </c>
      <c r="P12" s="1" t="s">
        <v>84</v>
      </c>
      <c r="Q12" s="1" t="s">
        <v>84</v>
      </c>
      <c r="R12" s="1"/>
      <c r="S12" t="s">
        <v>84</v>
      </c>
      <c r="U12" s="1" t="s">
        <v>84</v>
      </c>
      <c r="V12" s="1" t="s">
        <v>84</v>
      </c>
      <c r="W12" s="1" t="s">
        <v>84</v>
      </c>
      <c r="X12" s="1" t="s">
        <v>72</v>
      </c>
      <c r="Y12" s="1" t="s">
        <v>158</v>
      </c>
      <c r="Z12" s="1" t="s">
        <v>169</v>
      </c>
      <c r="AA12" s="1" t="s">
        <v>74</v>
      </c>
      <c r="AB12">
        <v>4</v>
      </c>
      <c r="AC12" s="1" t="s">
        <v>77</v>
      </c>
      <c r="AD12">
        <v>402</v>
      </c>
      <c r="AE12" s="1" t="s">
        <v>177</v>
      </c>
      <c r="AF12" t="s">
        <v>123</v>
      </c>
      <c r="AG12" s="1" t="s">
        <v>186</v>
      </c>
      <c r="AH12">
        <v>0</v>
      </c>
      <c r="AI12">
        <v>0</v>
      </c>
      <c r="AJ12">
        <v>1900</v>
      </c>
      <c r="AK12">
        <v>0</v>
      </c>
      <c r="AL12">
        <v>1900</v>
      </c>
      <c r="AM12">
        <v>0</v>
      </c>
      <c r="AN12">
        <v>1900</v>
      </c>
      <c r="AO12">
        <v>0</v>
      </c>
      <c r="AP12" s="1" t="s">
        <v>72</v>
      </c>
      <c r="AQ12">
        <v>1</v>
      </c>
      <c r="AR12" s="1" t="s">
        <v>348</v>
      </c>
      <c r="AS12" t="s">
        <v>190</v>
      </c>
      <c r="AT12" t="s">
        <v>349</v>
      </c>
      <c r="AU12" s="1" t="s">
        <v>191</v>
      </c>
      <c r="AV12" s="3">
        <v>42745</v>
      </c>
      <c r="AW12" s="3">
        <v>42745</v>
      </c>
      <c r="AX12" s="3">
        <v>42766</v>
      </c>
      <c r="AY12" s="1" t="s">
        <v>85</v>
      </c>
      <c r="AZ12" s="1" t="s">
        <v>190</v>
      </c>
      <c r="BA12">
        <v>404</v>
      </c>
      <c r="BB12">
        <v>9</v>
      </c>
      <c r="BC12">
        <v>14962</v>
      </c>
      <c r="BD12" s="1"/>
      <c r="BF12" s="1"/>
      <c r="BG12" s="1"/>
      <c r="BJ12" s="1"/>
      <c r="BK12" s="1"/>
      <c r="BL12" s="1"/>
      <c r="BO12" s="1"/>
      <c r="BP12" s="1"/>
      <c r="BQ12">
        <v>21</v>
      </c>
      <c r="BR12">
        <v>14962</v>
      </c>
      <c r="BS12">
        <v>14962</v>
      </c>
    </row>
    <row r="13" spans="1:71" x14ac:dyDescent="0.35">
      <c r="A13" s="1" t="s">
        <v>67</v>
      </c>
      <c r="B13" s="1" t="s">
        <v>68</v>
      </c>
      <c r="C13" s="1" t="s">
        <v>69</v>
      </c>
      <c r="D13">
        <v>1</v>
      </c>
      <c r="E13">
        <v>1</v>
      </c>
      <c r="F13" s="2">
        <v>43420.572685185187</v>
      </c>
      <c r="G13" s="3">
        <v>42736</v>
      </c>
      <c r="H13" s="3">
        <v>42766</v>
      </c>
      <c r="I13" s="1" t="s">
        <v>70</v>
      </c>
      <c r="J13">
        <v>1234</v>
      </c>
      <c r="K13">
        <v>1231234455</v>
      </c>
      <c r="L13" s="1" t="s">
        <v>151</v>
      </c>
      <c r="N13" s="1" t="s">
        <v>71</v>
      </c>
      <c r="O13" s="1" t="s">
        <v>84</v>
      </c>
      <c r="P13" s="1" t="s">
        <v>84</v>
      </c>
      <c r="Q13" s="1" t="s">
        <v>84</v>
      </c>
      <c r="R13" s="1"/>
      <c r="S13" t="s">
        <v>84</v>
      </c>
      <c r="U13" s="1" t="s">
        <v>84</v>
      </c>
      <c r="V13" s="1" t="s">
        <v>84</v>
      </c>
      <c r="W13" s="1" t="s">
        <v>84</v>
      </c>
      <c r="X13" s="1" t="s">
        <v>72</v>
      </c>
      <c r="Y13" s="1" t="s">
        <v>159</v>
      </c>
      <c r="Z13" s="1" t="s">
        <v>170</v>
      </c>
      <c r="AA13" s="1" t="s">
        <v>74</v>
      </c>
      <c r="AB13">
        <v>4</v>
      </c>
      <c r="AC13" s="1" t="s">
        <v>77</v>
      </c>
      <c r="AD13">
        <v>403</v>
      </c>
      <c r="AE13" s="1" t="s">
        <v>82</v>
      </c>
      <c r="AF13" t="s">
        <v>129</v>
      </c>
      <c r="AG13" s="1" t="s">
        <v>133</v>
      </c>
      <c r="AH13">
        <v>0</v>
      </c>
      <c r="AI13">
        <v>0</v>
      </c>
      <c r="AJ13">
        <v>328.46</v>
      </c>
      <c r="AK13">
        <v>0</v>
      </c>
      <c r="AL13">
        <v>328.46</v>
      </c>
      <c r="AM13">
        <v>0</v>
      </c>
      <c r="AN13">
        <v>328.46</v>
      </c>
      <c r="AO13">
        <v>0</v>
      </c>
      <c r="AP13" s="1" t="s">
        <v>72</v>
      </c>
      <c r="AQ13">
        <v>1</v>
      </c>
      <c r="AR13" s="1" t="s">
        <v>348</v>
      </c>
      <c r="AS13" t="s">
        <v>190</v>
      </c>
      <c r="AT13" t="s">
        <v>349</v>
      </c>
      <c r="AU13" s="1" t="s">
        <v>191</v>
      </c>
      <c r="AV13" s="3">
        <v>42745</v>
      </c>
      <c r="AW13" s="3">
        <v>42745</v>
      </c>
      <c r="AX13" s="3">
        <v>42766</v>
      </c>
      <c r="AY13" s="1" t="s">
        <v>85</v>
      </c>
      <c r="AZ13" s="1" t="s">
        <v>190</v>
      </c>
      <c r="BA13">
        <v>404</v>
      </c>
      <c r="BB13">
        <v>9</v>
      </c>
      <c r="BC13">
        <v>14962</v>
      </c>
      <c r="BD13" s="1"/>
      <c r="BF13" s="1"/>
      <c r="BG13" s="1"/>
      <c r="BJ13" s="1"/>
      <c r="BK13" s="1"/>
      <c r="BL13" s="1"/>
      <c r="BO13" s="1"/>
      <c r="BP13" s="1"/>
      <c r="BQ13">
        <v>21</v>
      </c>
      <c r="BR13">
        <v>14962</v>
      </c>
      <c r="BS13">
        <v>14962</v>
      </c>
    </row>
    <row r="14" spans="1:71" x14ac:dyDescent="0.35">
      <c r="A14" s="1" t="s">
        <v>67</v>
      </c>
      <c r="B14" s="1" t="s">
        <v>68</v>
      </c>
      <c r="C14" s="1" t="s">
        <v>69</v>
      </c>
      <c r="D14">
        <v>1</v>
      </c>
      <c r="E14">
        <v>1</v>
      </c>
      <c r="F14" s="2">
        <v>43420.572685185187</v>
      </c>
      <c r="G14" s="3">
        <v>42736</v>
      </c>
      <c r="H14" s="3">
        <v>42766</v>
      </c>
      <c r="I14" s="1" t="s">
        <v>70</v>
      </c>
      <c r="J14">
        <v>1234</v>
      </c>
      <c r="K14">
        <v>1231234455</v>
      </c>
      <c r="L14" s="1" t="s">
        <v>151</v>
      </c>
      <c r="N14" s="1" t="s">
        <v>71</v>
      </c>
      <c r="O14" s="1" t="s">
        <v>84</v>
      </c>
      <c r="P14" s="1" t="s">
        <v>84</v>
      </c>
      <c r="Q14" s="1" t="s">
        <v>84</v>
      </c>
      <c r="R14" s="1"/>
      <c r="S14" t="s">
        <v>84</v>
      </c>
      <c r="U14" s="1" t="s">
        <v>84</v>
      </c>
      <c r="V14" s="1" t="s">
        <v>84</v>
      </c>
      <c r="W14" s="1" t="s">
        <v>84</v>
      </c>
      <c r="X14" s="1" t="s">
        <v>72</v>
      </c>
      <c r="Y14" s="1" t="s">
        <v>160</v>
      </c>
      <c r="Z14" s="1" t="s">
        <v>171</v>
      </c>
      <c r="AA14" s="1" t="s">
        <v>74</v>
      </c>
      <c r="AB14">
        <v>4</v>
      </c>
      <c r="AC14" s="1" t="s">
        <v>77</v>
      </c>
      <c r="AD14">
        <v>403</v>
      </c>
      <c r="AE14" s="1" t="s">
        <v>82</v>
      </c>
      <c r="AF14" t="s">
        <v>181</v>
      </c>
      <c r="AG14" s="1" t="s">
        <v>187</v>
      </c>
      <c r="AH14">
        <v>0</v>
      </c>
      <c r="AI14">
        <v>0</v>
      </c>
      <c r="AJ14">
        <v>1162.5999999999999</v>
      </c>
      <c r="AK14">
        <v>0</v>
      </c>
      <c r="AL14">
        <v>1162.5999999999999</v>
      </c>
      <c r="AM14">
        <v>0</v>
      </c>
      <c r="AN14">
        <v>1162.5999999999999</v>
      </c>
      <c r="AO14">
        <v>0</v>
      </c>
      <c r="AP14" s="1" t="s">
        <v>72</v>
      </c>
      <c r="AQ14">
        <v>1</v>
      </c>
      <c r="AR14" s="1" t="s">
        <v>348</v>
      </c>
      <c r="AS14" t="s">
        <v>190</v>
      </c>
      <c r="AT14" t="s">
        <v>349</v>
      </c>
      <c r="AU14" s="1" t="s">
        <v>191</v>
      </c>
      <c r="AV14" s="3">
        <v>42745</v>
      </c>
      <c r="AW14" s="3">
        <v>42745</v>
      </c>
      <c r="AX14" s="3">
        <v>42766</v>
      </c>
      <c r="AY14" s="1" t="s">
        <v>85</v>
      </c>
      <c r="AZ14" s="1" t="s">
        <v>190</v>
      </c>
      <c r="BA14">
        <v>404</v>
      </c>
      <c r="BB14">
        <v>9</v>
      </c>
      <c r="BC14">
        <v>14962</v>
      </c>
      <c r="BD14" s="1"/>
      <c r="BF14" s="1"/>
      <c r="BG14" s="1"/>
      <c r="BJ14" s="1"/>
      <c r="BK14" s="1"/>
      <c r="BL14" s="1"/>
      <c r="BO14" s="1"/>
      <c r="BP14" s="1"/>
      <c r="BQ14">
        <v>21</v>
      </c>
      <c r="BR14">
        <v>14962</v>
      </c>
      <c r="BS14">
        <v>14962</v>
      </c>
    </row>
    <row r="15" spans="1:71" x14ac:dyDescent="0.35">
      <c r="A15" s="1" t="s">
        <v>67</v>
      </c>
      <c r="B15" s="1" t="s">
        <v>68</v>
      </c>
      <c r="C15" s="1" t="s">
        <v>69</v>
      </c>
      <c r="D15">
        <v>1</v>
      </c>
      <c r="E15">
        <v>1</v>
      </c>
      <c r="F15" s="2">
        <v>43420.572685185187</v>
      </c>
      <c r="G15" s="3">
        <v>42736</v>
      </c>
      <c r="H15" s="3">
        <v>42766</v>
      </c>
      <c r="I15" s="1" t="s">
        <v>70</v>
      </c>
      <c r="J15">
        <v>1234</v>
      </c>
      <c r="K15">
        <v>1231234455</v>
      </c>
      <c r="L15" s="1" t="s">
        <v>151</v>
      </c>
      <c r="N15" s="1" t="s">
        <v>71</v>
      </c>
      <c r="O15" s="1" t="s">
        <v>84</v>
      </c>
      <c r="P15" s="1" t="s">
        <v>84</v>
      </c>
      <c r="Q15" s="1" t="s">
        <v>84</v>
      </c>
      <c r="R15" s="1"/>
      <c r="S15" t="s">
        <v>84</v>
      </c>
      <c r="U15" s="1" t="s">
        <v>84</v>
      </c>
      <c r="V15" s="1" t="s">
        <v>84</v>
      </c>
      <c r="W15" s="1" t="s">
        <v>84</v>
      </c>
      <c r="X15" s="1" t="s">
        <v>72</v>
      </c>
      <c r="Y15" s="1" t="s">
        <v>140</v>
      </c>
      <c r="Z15" s="1" t="s">
        <v>172</v>
      </c>
      <c r="AA15" s="1" t="s">
        <v>74</v>
      </c>
      <c r="AB15">
        <v>4</v>
      </c>
      <c r="AC15" s="1" t="s">
        <v>77</v>
      </c>
      <c r="AD15">
        <v>405</v>
      </c>
      <c r="AE15" s="1" t="s">
        <v>142</v>
      </c>
      <c r="AF15">
        <v>1</v>
      </c>
      <c r="AG15" s="1" t="s">
        <v>134</v>
      </c>
      <c r="AH15">
        <v>0</v>
      </c>
      <c r="AI15">
        <v>0</v>
      </c>
      <c r="AJ15">
        <v>7800</v>
      </c>
      <c r="AK15">
        <v>0</v>
      </c>
      <c r="AL15">
        <v>7800</v>
      </c>
      <c r="AM15">
        <v>0</v>
      </c>
      <c r="AN15">
        <v>7800</v>
      </c>
      <c r="AO15">
        <v>0</v>
      </c>
      <c r="AP15" s="1" t="s">
        <v>72</v>
      </c>
      <c r="AQ15">
        <v>1</v>
      </c>
      <c r="AR15" s="1" t="s">
        <v>348</v>
      </c>
      <c r="AS15" t="s">
        <v>190</v>
      </c>
      <c r="AT15" t="s">
        <v>349</v>
      </c>
      <c r="AU15" s="1" t="s">
        <v>191</v>
      </c>
      <c r="AV15" s="3">
        <v>42745</v>
      </c>
      <c r="AW15" s="3">
        <v>42745</v>
      </c>
      <c r="AX15" s="3">
        <v>42766</v>
      </c>
      <c r="AY15" s="1" t="s">
        <v>85</v>
      </c>
      <c r="AZ15" s="1" t="s">
        <v>190</v>
      </c>
      <c r="BA15">
        <v>404</v>
      </c>
      <c r="BB15">
        <v>9</v>
      </c>
      <c r="BC15">
        <v>14962</v>
      </c>
      <c r="BD15" s="1"/>
      <c r="BF15" s="1"/>
      <c r="BG15" s="1"/>
      <c r="BJ15" s="1"/>
      <c r="BK15" s="1"/>
      <c r="BL15" s="1"/>
      <c r="BO15" s="1"/>
      <c r="BP15" s="1"/>
      <c r="BQ15">
        <v>21</v>
      </c>
      <c r="BR15">
        <v>14962</v>
      </c>
      <c r="BS15">
        <v>14962</v>
      </c>
    </row>
    <row r="16" spans="1:71" x14ac:dyDescent="0.35">
      <c r="A16" s="1" t="s">
        <v>67</v>
      </c>
      <c r="B16" s="1" t="s">
        <v>68</v>
      </c>
      <c r="C16" s="1" t="s">
        <v>69</v>
      </c>
      <c r="D16">
        <v>1</v>
      </c>
      <c r="E16">
        <v>1</v>
      </c>
      <c r="F16" s="2">
        <v>43420.572685185187</v>
      </c>
      <c r="G16" s="3">
        <v>42736</v>
      </c>
      <c r="H16" s="3">
        <v>42766</v>
      </c>
      <c r="I16" s="1" t="s">
        <v>70</v>
      </c>
      <c r="J16">
        <v>1234</v>
      </c>
      <c r="K16">
        <v>1231234455</v>
      </c>
      <c r="L16" s="1" t="s">
        <v>151</v>
      </c>
      <c r="N16" s="1" t="s">
        <v>71</v>
      </c>
      <c r="O16" s="1" t="s">
        <v>84</v>
      </c>
      <c r="P16" s="1" t="s">
        <v>84</v>
      </c>
      <c r="Q16" s="1" t="s">
        <v>84</v>
      </c>
      <c r="R16" s="1"/>
      <c r="S16" t="s">
        <v>84</v>
      </c>
      <c r="U16" s="1" t="s">
        <v>84</v>
      </c>
      <c r="V16" s="1" t="s">
        <v>84</v>
      </c>
      <c r="W16" s="1" t="s">
        <v>84</v>
      </c>
      <c r="X16" s="1" t="s">
        <v>72</v>
      </c>
      <c r="Y16" s="1" t="s">
        <v>161</v>
      </c>
      <c r="Z16" s="1" t="s">
        <v>173</v>
      </c>
      <c r="AA16" s="1" t="s">
        <v>74</v>
      </c>
      <c r="AB16">
        <v>4</v>
      </c>
      <c r="AC16" s="1" t="s">
        <v>77</v>
      </c>
      <c r="AD16">
        <v>405</v>
      </c>
      <c r="AE16" s="1" t="s">
        <v>142</v>
      </c>
      <c r="AF16">
        <v>2</v>
      </c>
      <c r="AG16" s="1" t="s">
        <v>188</v>
      </c>
      <c r="AH16">
        <v>0</v>
      </c>
      <c r="AI16">
        <v>0</v>
      </c>
      <c r="AJ16">
        <v>870</v>
      </c>
      <c r="AK16">
        <v>0</v>
      </c>
      <c r="AL16">
        <v>870</v>
      </c>
      <c r="AM16">
        <v>0</v>
      </c>
      <c r="AN16">
        <v>870</v>
      </c>
      <c r="AO16">
        <v>0</v>
      </c>
      <c r="AP16" s="1" t="s">
        <v>72</v>
      </c>
      <c r="AQ16">
        <v>1</v>
      </c>
      <c r="AR16" s="1" t="s">
        <v>348</v>
      </c>
      <c r="AS16" t="s">
        <v>190</v>
      </c>
      <c r="AT16" t="s">
        <v>349</v>
      </c>
      <c r="AU16" s="1" t="s">
        <v>191</v>
      </c>
      <c r="AV16" s="3">
        <v>42745</v>
      </c>
      <c r="AW16" s="3">
        <v>42745</v>
      </c>
      <c r="AX16" s="3">
        <v>42766</v>
      </c>
      <c r="AY16" s="1" t="s">
        <v>85</v>
      </c>
      <c r="AZ16" s="1" t="s">
        <v>190</v>
      </c>
      <c r="BA16">
        <v>404</v>
      </c>
      <c r="BB16">
        <v>9</v>
      </c>
      <c r="BC16">
        <v>14962</v>
      </c>
      <c r="BD16" s="1"/>
      <c r="BF16" s="1"/>
      <c r="BG16" s="1"/>
      <c r="BJ16" s="1"/>
      <c r="BK16" s="1"/>
      <c r="BL16" s="1"/>
      <c r="BO16" s="1"/>
      <c r="BP16" s="1"/>
      <c r="BQ16">
        <v>21</v>
      </c>
      <c r="BR16">
        <v>14962</v>
      </c>
      <c r="BS16">
        <v>14962</v>
      </c>
    </row>
    <row r="17" spans="1:71" x14ac:dyDescent="0.35">
      <c r="A17" s="1" t="s">
        <v>67</v>
      </c>
      <c r="B17" s="1" t="s">
        <v>68</v>
      </c>
      <c r="C17" s="1" t="s">
        <v>69</v>
      </c>
      <c r="D17">
        <v>1</v>
      </c>
      <c r="E17">
        <v>1</v>
      </c>
      <c r="F17" s="2">
        <v>43420.572685185187</v>
      </c>
      <c r="G17" s="3">
        <v>42736</v>
      </c>
      <c r="H17" s="3">
        <v>42766</v>
      </c>
      <c r="I17" s="1" t="s">
        <v>70</v>
      </c>
      <c r="J17">
        <v>1234</v>
      </c>
      <c r="K17">
        <v>1231234455</v>
      </c>
      <c r="L17" s="1" t="s">
        <v>151</v>
      </c>
      <c r="N17" s="1" t="s">
        <v>71</v>
      </c>
      <c r="O17" s="1" t="s">
        <v>84</v>
      </c>
      <c r="P17" s="1" t="s">
        <v>84</v>
      </c>
      <c r="Q17" s="1" t="s">
        <v>84</v>
      </c>
      <c r="R17" s="1"/>
      <c r="S17" t="s">
        <v>84</v>
      </c>
      <c r="U17" s="1" t="s">
        <v>84</v>
      </c>
      <c r="V17" s="1" t="s">
        <v>84</v>
      </c>
      <c r="W17" s="1" t="s">
        <v>84</v>
      </c>
      <c r="X17" s="1" t="s">
        <v>72</v>
      </c>
      <c r="Y17" s="1" t="s">
        <v>162</v>
      </c>
      <c r="Z17" s="1" t="s">
        <v>174</v>
      </c>
      <c r="AA17" s="1" t="s">
        <v>74</v>
      </c>
      <c r="AB17">
        <v>4</v>
      </c>
      <c r="AC17" s="1" t="s">
        <v>77</v>
      </c>
      <c r="AD17">
        <v>406</v>
      </c>
      <c r="AE17" s="1" t="s">
        <v>143</v>
      </c>
      <c r="AF17" t="s">
        <v>129</v>
      </c>
      <c r="AG17" s="1" t="s">
        <v>189</v>
      </c>
      <c r="AH17">
        <v>0</v>
      </c>
      <c r="AI17">
        <v>0</v>
      </c>
      <c r="AJ17">
        <v>920</v>
      </c>
      <c r="AK17">
        <v>0</v>
      </c>
      <c r="AL17">
        <v>920</v>
      </c>
      <c r="AM17">
        <v>0</v>
      </c>
      <c r="AN17">
        <v>920</v>
      </c>
      <c r="AO17">
        <v>0</v>
      </c>
      <c r="AP17" s="1" t="s">
        <v>72</v>
      </c>
      <c r="AQ17">
        <v>1</v>
      </c>
      <c r="AR17" s="1" t="s">
        <v>348</v>
      </c>
      <c r="AS17" t="s">
        <v>190</v>
      </c>
      <c r="AT17" t="s">
        <v>349</v>
      </c>
      <c r="AU17" s="1" t="s">
        <v>191</v>
      </c>
      <c r="AV17" s="3">
        <v>42745</v>
      </c>
      <c r="AW17" s="3">
        <v>42745</v>
      </c>
      <c r="AX17" s="3">
        <v>42766</v>
      </c>
      <c r="AY17" s="1" t="s">
        <v>85</v>
      </c>
      <c r="AZ17" s="1" t="s">
        <v>190</v>
      </c>
      <c r="BA17">
        <v>404</v>
      </c>
      <c r="BB17">
        <v>9</v>
      </c>
      <c r="BC17">
        <v>14962</v>
      </c>
      <c r="BD17" s="1"/>
      <c r="BF17" s="1"/>
      <c r="BG17" s="1"/>
      <c r="BJ17" s="1"/>
      <c r="BK17" s="1"/>
      <c r="BL17" s="1"/>
      <c r="BO17" s="1"/>
      <c r="BP17" s="1"/>
      <c r="BQ17">
        <v>21</v>
      </c>
      <c r="BR17">
        <v>14962</v>
      </c>
      <c r="BS17">
        <v>14962</v>
      </c>
    </row>
    <row r="18" spans="1:71" x14ac:dyDescent="0.35">
      <c r="A18" s="1" t="s">
        <v>67</v>
      </c>
      <c r="B18" s="1" t="s">
        <v>68</v>
      </c>
      <c r="C18" s="1" t="s">
        <v>69</v>
      </c>
      <c r="D18">
        <v>1</v>
      </c>
      <c r="E18">
        <v>1</v>
      </c>
      <c r="F18" s="2">
        <v>43420.572685185187</v>
      </c>
      <c r="G18" s="3">
        <v>42736</v>
      </c>
      <c r="H18" s="3">
        <v>42766</v>
      </c>
      <c r="I18" s="1" t="s">
        <v>70</v>
      </c>
      <c r="J18">
        <v>1234</v>
      </c>
      <c r="K18">
        <v>1231234455</v>
      </c>
      <c r="L18" s="1" t="s">
        <v>151</v>
      </c>
      <c r="N18" s="1" t="s">
        <v>71</v>
      </c>
      <c r="O18" s="1" t="s">
        <v>84</v>
      </c>
      <c r="P18" s="1" t="s">
        <v>84</v>
      </c>
      <c r="Q18" s="1" t="s">
        <v>84</v>
      </c>
      <c r="R18" s="1"/>
      <c r="S18" t="s">
        <v>84</v>
      </c>
      <c r="U18" s="1" t="s">
        <v>84</v>
      </c>
      <c r="V18" s="1" t="s">
        <v>84</v>
      </c>
      <c r="W18" s="1" t="s">
        <v>84</v>
      </c>
      <c r="X18" s="1" t="s">
        <v>72</v>
      </c>
      <c r="Y18" s="1" t="s">
        <v>163</v>
      </c>
      <c r="Z18" s="1" t="s">
        <v>175</v>
      </c>
      <c r="AA18" s="1" t="s">
        <v>74</v>
      </c>
      <c r="AB18">
        <v>4</v>
      </c>
      <c r="AC18" s="1" t="s">
        <v>77</v>
      </c>
      <c r="AD18">
        <v>406</v>
      </c>
      <c r="AE18" s="1" t="s">
        <v>143</v>
      </c>
      <c r="AF18" t="s">
        <v>124</v>
      </c>
      <c r="AG18" s="1" t="s">
        <v>189</v>
      </c>
      <c r="AH18">
        <v>0</v>
      </c>
      <c r="AI18">
        <v>0</v>
      </c>
      <c r="AJ18">
        <v>98</v>
      </c>
      <c r="AK18">
        <v>0</v>
      </c>
      <c r="AL18">
        <v>98</v>
      </c>
      <c r="AM18">
        <v>0</v>
      </c>
      <c r="AN18">
        <v>98</v>
      </c>
      <c r="AO18">
        <v>0</v>
      </c>
      <c r="AP18" s="1" t="s">
        <v>72</v>
      </c>
      <c r="AQ18">
        <v>1</v>
      </c>
      <c r="AR18" s="1" t="s">
        <v>348</v>
      </c>
      <c r="AS18" t="s">
        <v>190</v>
      </c>
      <c r="AT18" t="s">
        <v>349</v>
      </c>
      <c r="AU18" s="1" t="s">
        <v>191</v>
      </c>
      <c r="AV18" s="3">
        <v>42745</v>
      </c>
      <c r="AW18" s="3">
        <v>42745</v>
      </c>
      <c r="AX18" s="3">
        <v>42766</v>
      </c>
      <c r="AY18" s="1" t="s">
        <v>85</v>
      </c>
      <c r="AZ18" s="1" t="s">
        <v>190</v>
      </c>
      <c r="BA18">
        <v>404</v>
      </c>
      <c r="BB18">
        <v>9</v>
      </c>
      <c r="BC18">
        <v>14962</v>
      </c>
      <c r="BD18" s="1"/>
      <c r="BF18" s="1"/>
      <c r="BG18" s="1"/>
      <c r="BJ18" s="1"/>
      <c r="BK18" s="1"/>
      <c r="BL18" s="1"/>
      <c r="BO18" s="1"/>
      <c r="BP18" s="1"/>
      <c r="BQ18">
        <v>21</v>
      </c>
      <c r="BR18">
        <v>14962</v>
      </c>
      <c r="BS18">
        <v>14962</v>
      </c>
    </row>
    <row r="19" spans="1:71" x14ac:dyDescent="0.35">
      <c r="A19" s="1" t="s">
        <v>67</v>
      </c>
      <c r="B19" s="1" t="s">
        <v>68</v>
      </c>
      <c r="C19" s="1" t="s">
        <v>69</v>
      </c>
      <c r="D19">
        <v>1</v>
      </c>
      <c r="E19">
        <v>1</v>
      </c>
      <c r="F19" s="2">
        <v>43420.572685185187</v>
      </c>
      <c r="G19" s="3">
        <v>42736</v>
      </c>
      <c r="H19" s="3">
        <v>42766</v>
      </c>
      <c r="I19" s="1" t="s">
        <v>70</v>
      </c>
      <c r="J19">
        <v>1234</v>
      </c>
      <c r="K19">
        <v>1231234455</v>
      </c>
      <c r="L19" s="1" t="s">
        <v>151</v>
      </c>
      <c r="N19" s="1" t="s">
        <v>71</v>
      </c>
      <c r="O19" s="1" t="s">
        <v>84</v>
      </c>
      <c r="P19" s="1" t="s">
        <v>84</v>
      </c>
      <c r="Q19" s="1" t="s">
        <v>84</v>
      </c>
      <c r="R19" s="1"/>
      <c r="S19" t="s">
        <v>84</v>
      </c>
      <c r="U19" s="1" t="s">
        <v>84</v>
      </c>
      <c r="V19" s="1" t="s">
        <v>84</v>
      </c>
      <c r="W19" s="1" t="s">
        <v>84</v>
      </c>
      <c r="X19" s="1"/>
      <c r="Y19" s="1"/>
      <c r="Z19" s="1"/>
      <c r="AA19" s="1"/>
      <c r="AC19" s="1"/>
      <c r="AE19" s="1"/>
      <c r="AG19" s="1"/>
      <c r="AP19" s="1" t="s">
        <v>72</v>
      </c>
      <c r="AQ19">
        <v>1</v>
      </c>
      <c r="AR19" s="1" t="s">
        <v>348</v>
      </c>
      <c r="AS19" t="s">
        <v>190</v>
      </c>
      <c r="AT19" t="s">
        <v>349</v>
      </c>
      <c r="AU19" s="1" t="s">
        <v>191</v>
      </c>
      <c r="AV19" s="3">
        <v>42745</v>
      </c>
      <c r="AW19" s="3">
        <v>42745</v>
      </c>
      <c r="AX19" s="3">
        <v>42766</v>
      </c>
      <c r="AY19" s="1" t="s">
        <v>85</v>
      </c>
      <c r="AZ19" s="1" t="s">
        <v>190</v>
      </c>
      <c r="BA19">
        <v>404</v>
      </c>
      <c r="BB19">
        <v>9</v>
      </c>
      <c r="BC19">
        <v>14962</v>
      </c>
      <c r="BD19" s="1" t="s">
        <v>72</v>
      </c>
      <c r="BE19">
        <v>1</v>
      </c>
      <c r="BF19" s="1" t="s">
        <v>348</v>
      </c>
      <c r="BG19" s="1" t="s">
        <v>159</v>
      </c>
      <c r="BH19">
        <v>328.46</v>
      </c>
      <c r="BJ19" s="1"/>
      <c r="BK19" s="1" t="s">
        <v>190</v>
      </c>
      <c r="BL19" s="1" t="s">
        <v>86</v>
      </c>
      <c r="BM19">
        <v>0</v>
      </c>
      <c r="BO19" s="1"/>
      <c r="BP19" s="1"/>
      <c r="BQ19">
        <v>21</v>
      </c>
      <c r="BR19">
        <v>14962</v>
      </c>
      <c r="BS19">
        <v>14962</v>
      </c>
    </row>
    <row r="20" spans="1:71" x14ac:dyDescent="0.35">
      <c r="A20" s="1" t="s">
        <v>67</v>
      </c>
      <c r="B20" s="1" t="s">
        <v>68</v>
      </c>
      <c r="C20" s="1" t="s">
        <v>69</v>
      </c>
      <c r="D20">
        <v>1</v>
      </c>
      <c r="E20">
        <v>1</v>
      </c>
      <c r="F20" s="2">
        <v>43420.572685185187</v>
      </c>
      <c r="G20" s="3">
        <v>42736</v>
      </c>
      <c r="H20" s="3">
        <v>42766</v>
      </c>
      <c r="I20" s="1" t="s">
        <v>70</v>
      </c>
      <c r="J20">
        <v>1234</v>
      </c>
      <c r="K20">
        <v>1231234455</v>
      </c>
      <c r="L20" s="1" t="s">
        <v>151</v>
      </c>
      <c r="N20" s="1" t="s">
        <v>71</v>
      </c>
      <c r="O20" s="1" t="s">
        <v>84</v>
      </c>
      <c r="P20" s="1" t="s">
        <v>84</v>
      </c>
      <c r="Q20" s="1" t="s">
        <v>84</v>
      </c>
      <c r="R20" s="1"/>
      <c r="S20" t="s">
        <v>84</v>
      </c>
      <c r="U20" s="1" t="s">
        <v>84</v>
      </c>
      <c r="V20" s="1" t="s">
        <v>84</v>
      </c>
      <c r="W20" s="1" t="s">
        <v>84</v>
      </c>
      <c r="X20" s="1"/>
      <c r="Y20" s="1"/>
      <c r="Z20" s="1"/>
      <c r="AA20" s="1"/>
      <c r="AC20" s="1"/>
      <c r="AE20" s="1"/>
      <c r="AG20" s="1"/>
      <c r="AP20" s="1" t="s">
        <v>72</v>
      </c>
      <c r="AQ20">
        <v>1</v>
      </c>
      <c r="AR20" s="1" t="s">
        <v>348</v>
      </c>
      <c r="AS20" t="s">
        <v>190</v>
      </c>
      <c r="AT20" t="s">
        <v>349</v>
      </c>
      <c r="AU20" s="1" t="s">
        <v>191</v>
      </c>
      <c r="AV20" s="3">
        <v>42745</v>
      </c>
      <c r="AW20" s="3">
        <v>42745</v>
      </c>
      <c r="AX20" s="3">
        <v>42766</v>
      </c>
      <c r="AY20" s="1" t="s">
        <v>85</v>
      </c>
      <c r="AZ20" s="1" t="s">
        <v>190</v>
      </c>
      <c r="BA20">
        <v>404</v>
      </c>
      <c r="BB20">
        <v>9</v>
      </c>
      <c r="BC20">
        <v>14962</v>
      </c>
      <c r="BD20" s="1" t="s">
        <v>72</v>
      </c>
      <c r="BE20">
        <v>2</v>
      </c>
      <c r="BF20" s="1" t="s">
        <v>348</v>
      </c>
      <c r="BG20" s="1" t="s">
        <v>86</v>
      </c>
      <c r="BH20">
        <v>0</v>
      </c>
      <c r="BJ20" s="1"/>
      <c r="BK20" s="1"/>
      <c r="BL20" s="1" t="s">
        <v>152</v>
      </c>
      <c r="BM20">
        <v>404</v>
      </c>
      <c r="BO20" s="1"/>
      <c r="BP20" s="1" t="s">
        <v>190</v>
      </c>
      <c r="BQ20">
        <v>21</v>
      </c>
      <c r="BR20">
        <v>14962</v>
      </c>
      <c r="BS20">
        <v>14962</v>
      </c>
    </row>
    <row r="21" spans="1:71" x14ac:dyDescent="0.35">
      <c r="A21" s="1" t="s">
        <v>67</v>
      </c>
      <c r="B21" s="1" t="s">
        <v>68</v>
      </c>
      <c r="C21" s="1" t="s">
        <v>69</v>
      </c>
      <c r="D21">
        <v>1</v>
      </c>
      <c r="E21">
        <v>1</v>
      </c>
      <c r="F21" s="2">
        <v>43420.572685185187</v>
      </c>
      <c r="G21" s="3">
        <v>42736</v>
      </c>
      <c r="H21" s="3">
        <v>42766</v>
      </c>
      <c r="I21" s="1" t="s">
        <v>70</v>
      </c>
      <c r="J21">
        <v>1234</v>
      </c>
      <c r="K21">
        <v>1231234455</v>
      </c>
      <c r="L21" s="1" t="s">
        <v>151</v>
      </c>
      <c r="N21" s="1" t="s">
        <v>71</v>
      </c>
      <c r="O21" s="1" t="s">
        <v>84</v>
      </c>
      <c r="P21" s="1" t="s">
        <v>84</v>
      </c>
      <c r="Q21" s="1" t="s">
        <v>84</v>
      </c>
      <c r="R21" s="1"/>
      <c r="S21" t="s">
        <v>84</v>
      </c>
      <c r="U21" s="1" t="s">
        <v>84</v>
      </c>
      <c r="V21" s="1" t="s">
        <v>84</v>
      </c>
      <c r="W21" s="1" t="s">
        <v>84</v>
      </c>
      <c r="X21" s="1"/>
      <c r="Y21" s="1"/>
      <c r="Z21" s="1"/>
      <c r="AA21" s="1"/>
      <c r="AC21" s="1"/>
      <c r="AE21" s="1"/>
      <c r="AG21" s="1"/>
      <c r="AP21" s="1" t="s">
        <v>72</v>
      </c>
      <c r="AQ21">
        <v>1</v>
      </c>
      <c r="AR21" s="1" t="s">
        <v>348</v>
      </c>
      <c r="AS21" t="s">
        <v>190</v>
      </c>
      <c r="AT21" t="s">
        <v>349</v>
      </c>
      <c r="AU21" s="1" t="s">
        <v>191</v>
      </c>
      <c r="AV21" s="3">
        <v>42745</v>
      </c>
      <c r="AW21" s="3">
        <v>42745</v>
      </c>
      <c r="AX21" s="3">
        <v>42766</v>
      </c>
      <c r="AY21" s="1" t="s">
        <v>85</v>
      </c>
      <c r="AZ21" s="1" t="s">
        <v>190</v>
      </c>
      <c r="BA21">
        <v>404</v>
      </c>
      <c r="BB21">
        <v>9</v>
      </c>
      <c r="BC21">
        <v>14962</v>
      </c>
      <c r="BD21" s="1" t="s">
        <v>72</v>
      </c>
      <c r="BE21">
        <v>3</v>
      </c>
      <c r="BF21" s="1" t="s">
        <v>348</v>
      </c>
      <c r="BG21" s="1" t="s">
        <v>111</v>
      </c>
      <c r="BH21">
        <v>75.540000000000006</v>
      </c>
      <c r="BJ21" s="1"/>
      <c r="BK21" s="1" t="s">
        <v>190</v>
      </c>
      <c r="BL21" s="1" t="s">
        <v>86</v>
      </c>
      <c r="BM21">
        <v>0</v>
      </c>
      <c r="BO21" s="1"/>
      <c r="BP21" s="1"/>
      <c r="BQ21">
        <v>21</v>
      </c>
      <c r="BR21">
        <v>14962</v>
      </c>
      <c r="BS21">
        <v>14962</v>
      </c>
    </row>
    <row r="22" spans="1:71" x14ac:dyDescent="0.35">
      <c r="A22" s="1" t="s">
        <v>67</v>
      </c>
      <c r="B22" s="1" t="s">
        <v>68</v>
      </c>
      <c r="C22" s="1" t="s">
        <v>69</v>
      </c>
      <c r="D22">
        <v>1</v>
      </c>
      <c r="E22">
        <v>1</v>
      </c>
      <c r="F22" s="2">
        <v>43420.572685185187</v>
      </c>
      <c r="G22" s="3">
        <v>42736</v>
      </c>
      <c r="H22" s="3">
        <v>42766</v>
      </c>
      <c r="I22" s="1" t="s">
        <v>70</v>
      </c>
      <c r="J22">
        <v>1234</v>
      </c>
      <c r="K22">
        <v>1231234455</v>
      </c>
      <c r="L22" s="1" t="s">
        <v>151</v>
      </c>
      <c r="N22" s="1" t="s">
        <v>71</v>
      </c>
      <c r="O22" s="1" t="s">
        <v>84</v>
      </c>
      <c r="P22" s="1" t="s">
        <v>84</v>
      </c>
      <c r="Q22" s="1" t="s">
        <v>84</v>
      </c>
      <c r="R22" s="1"/>
      <c r="S22" t="s">
        <v>84</v>
      </c>
      <c r="U22" s="1" t="s">
        <v>84</v>
      </c>
      <c r="V22" s="1" t="s">
        <v>84</v>
      </c>
      <c r="W22" s="1" t="s">
        <v>84</v>
      </c>
      <c r="X22" s="1"/>
      <c r="Y22" s="1"/>
      <c r="Z22" s="1"/>
      <c r="AA22" s="1"/>
      <c r="AC22" s="1"/>
      <c r="AE22" s="1"/>
      <c r="AG22" s="1"/>
      <c r="AP22" s="1" t="s">
        <v>72</v>
      </c>
      <c r="AQ22">
        <v>1</v>
      </c>
      <c r="AR22" s="1" t="s">
        <v>348</v>
      </c>
      <c r="AS22" t="s">
        <v>190</v>
      </c>
      <c r="AT22" t="s">
        <v>349</v>
      </c>
      <c r="AU22" s="1" t="s">
        <v>191</v>
      </c>
      <c r="AV22" s="3">
        <v>42745</v>
      </c>
      <c r="AW22" s="3">
        <v>42745</v>
      </c>
      <c r="AX22" s="3">
        <v>42766</v>
      </c>
      <c r="AY22" s="1" t="s">
        <v>85</v>
      </c>
      <c r="AZ22" s="1" t="s">
        <v>190</v>
      </c>
      <c r="BA22">
        <v>404</v>
      </c>
      <c r="BB22">
        <v>9</v>
      </c>
      <c r="BC22">
        <v>14962</v>
      </c>
      <c r="BD22" s="1" t="s">
        <v>72</v>
      </c>
      <c r="BE22">
        <v>4</v>
      </c>
      <c r="BF22" s="1" t="s">
        <v>350</v>
      </c>
      <c r="BG22" s="1" t="s">
        <v>158</v>
      </c>
      <c r="BH22">
        <v>1900</v>
      </c>
      <c r="BJ22" s="1"/>
      <c r="BK22" s="1" t="s">
        <v>358</v>
      </c>
      <c r="BL22" s="1" t="s">
        <v>86</v>
      </c>
      <c r="BM22">
        <v>0</v>
      </c>
      <c r="BO22" s="1"/>
      <c r="BP22" s="1"/>
      <c r="BQ22">
        <v>21</v>
      </c>
      <c r="BR22">
        <v>14962</v>
      </c>
      <c r="BS22">
        <v>14962</v>
      </c>
    </row>
    <row r="23" spans="1:71" x14ac:dyDescent="0.35">
      <c r="A23" s="1" t="s">
        <v>67</v>
      </c>
      <c r="B23" s="1" t="s">
        <v>68</v>
      </c>
      <c r="C23" s="1" t="s">
        <v>69</v>
      </c>
      <c r="D23">
        <v>1</v>
      </c>
      <c r="E23">
        <v>1</v>
      </c>
      <c r="F23" s="2">
        <v>43420.572685185187</v>
      </c>
      <c r="G23" s="3">
        <v>42736</v>
      </c>
      <c r="H23" s="3">
        <v>42766</v>
      </c>
      <c r="I23" s="1" t="s">
        <v>70</v>
      </c>
      <c r="J23">
        <v>1234</v>
      </c>
      <c r="K23">
        <v>1231234455</v>
      </c>
      <c r="L23" s="1" t="s">
        <v>151</v>
      </c>
      <c r="N23" s="1" t="s">
        <v>71</v>
      </c>
      <c r="O23" s="1" t="s">
        <v>84</v>
      </c>
      <c r="P23" s="1" t="s">
        <v>84</v>
      </c>
      <c r="Q23" s="1" t="s">
        <v>84</v>
      </c>
      <c r="R23" s="1"/>
      <c r="S23" t="s">
        <v>84</v>
      </c>
      <c r="U23" s="1" t="s">
        <v>84</v>
      </c>
      <c r="V23" s="1" t="s">
        <v>84</v>
      </c>
      <c r="W23" s="1" t="s">
        <v>84</v>
      </c>
      <c r="X23" s="1"/>
      <c r="Y23" s="1"/>
      <c r="Z23" s="1"/>
      <c r="AA23" s="1"/>
      <c r="AC23" s="1"/>
      <c r="AE23" s="1"/>
      <c r="AG23" s="1"/>
      <c r="AP23" s="1" t="s">
        <v>72</v>
      </c>
      <c r="AQ23">
        <v>1</v>
      </c>
      <c r="AR23" s="1" t="s">
        <v>348</v>
      </c>
      <c r="AS23" t="s">
        <v>190</v>
      </c>
      <c r="AT23" t="s">
        <v>349</v>
      </c>
      <c r="AU23" s="1" t="s">
        <v>191</v>
      </c>
      <c r="AV23" s="3">
        <v>42745</v>
      </c>
      <c r="AW23" s="3">
        <v>42745</v>
      </c>
      <c r="AX23" s="3">
        <v>42766</v>
      </c>
      <c r="AY23" s="1" t="s">
        <v>85</v>
      </c>
      <c r="AZ23" s="1" t="s">
        <v>190</v>
      </c>
      <c r="BA23">
        <v>404</v>
      </c>
      <c r="BB23">
        <v>9</v>
      </c>
      <c r="BC23">
        <v>14962</v>
      </c>
      <c r="BD23" s="1" t="s">
        <v>72</v>
      </c>
      <c r="BE23">
        <v>5</v>
      </c>
      <c r="BF23" s="1" t="s">
        <v>350</v>
      </c>
      <c r="BG23" s="1" t="s">
        <v>86</v>
      </c>
      <c r="BH23">
        <v>0</v>
      </c>
      <c r="BJ23" s="1"/>
      <c r="BK23" s="1"/>
      <c r="BL23" s="1" t="s">
        <v>153</v>
      </c>
      <c r="BM23">
        <v>2337</v>
      </c>
      <c r="BO23" s="1"/>
      <c r="BP23" s="1" t="s">
        <v>358</v>
      </c>
      <c r="BQ23">
        <v>21</v>
      </c>
      <c r="BR23">
        <v>14962</v>
      </c>
      <c r="BS23">
        <v>14962</v>
      </c>
    </row>
    <row r="24" spans="1:71" x14ac:dyDescent="0.35">
      <c r="A24" s="1" t="s">
        <v>67</v>
      </c>
      <c r="B24" s="1" t="s">
        <v>68</v>
      </c>
      <c r="C24" s="1" t="s">
        <v>69</v>
      </c>
      <c r="D24">
        <v>1</v>
      </c>
      <c r="E24">
        <v>1</v>
      </c>
      <c r="F24" s="2">
        <v>43420.572685185187</v>
      </c>
      <c r="G24" s="3">
        <v>42736</v>
      </c>
      <c r="H24" s="3">
        <v>42766</v>
      </c>
      <c r="I24" s="1" t="s">
        <v>70</v>
      </c>
      <c r="J24">
        <v>1234</v>
      </c>
      <c r="K24">
        <v>1231234455</v>
      </c>
      <c r="L24" s="1" t="s">
        <v>151</v>
      </c>
      <c r="N24" s="1" t="s">
        <v>71</v>
      </c>
      <c r="O24" s="1" t="s">
        <v>84</v>
      </c>
      <c r="P24" s="1" t="s">
        <v>84</v>
      </c>
      <c r="Q24" s="1" t="s">
        <v>84</v>
      </c>
      <c r="R24" s="1"/>
      <c r="S24" t="s">
        <v>84</v>
      </c>
      <c r="U24" s="1" t="s">
        <v>84</v>
      </c>
      <c r="V24" s="1" t="s">
        <v>84</v>
      </c>
      <c r="W24" s="1" t="s">
        <v>84</v>
      </c>
      <c r="X24" s="1"/>
      <c r="Y24" s="1"/>
      <c r="Z24" s="1"/>
      <c r="AA24" s="1"/>
      <c r="AC24" s="1"/>
      <c r="AE24" s="1"/>
      <c r="AG24" s="1"/>
      <c r="AP24" s="1" t="s">
        <v>72</v>
      </c>
      <c r="AQ24">
        <v>1</v>
      </c>
      <c r="AR24" s="1" t="s">
        <v>348</v>
      </c>
      <c r="AS24" t="s">
        <v>190</v>
      </c>
      <c r="AT24" t="s">
        <v>349</v>
      </c>
      <c r="AU24" s="1" t="s">
        <v>191</v>
      </c>
      <c r="AV24" s="3">
        <v>42745</v>
      </c>
      <c r="AW24" s="3">
        <v>42745</v>
      </c>
      <c r="AX24" s="3">
        <v>42766</v>
      </c>
      <c r="AY24" s="1" t="s">
        <v>85</v>
      </c>
      <c r="AZ24" s="1" t="s">
        <v>190</v>
      </c>
      <c r="BA24">
        <v>404</v>
      </c>
      <c r="BB24">
        <v>9</v>
      </c>
      <c r="BC24">
        <v>14962</v>
      </c>
      <c r="BD24" s="1" t="s">
        <v>72</v>
      </c>
      <c r="BE24">
        <v>6</v>
      </c>
      <c r="BF24" s="1" t="s">
        <v>350</v>
      </c>
      <c r="BG24" s="1" t="s">
        <v>110</v>
      </c>
      <c r="BH24">
        <v>437</v>
      </c>
      <c r="BJ24" s="1"/>
      <c r="BK24" s="1" t="s">
        <v>358</v>
      </c>
      <c r="BL24" s="1" t="s">
        <v>86</v>
      </c>
      <c r="BM24">
        <v>0</v>
      </c>
      <c r="BO24" s="1"/>
      <c r="BP24" s="1"/>
      <c r="BQ24">
        <v>21</v>
      </c>
      <c r="BR24">
        <v>14962</v>
      </c>
      <c r="BS24">
        <v>14962</v>
      </c>
    </row>
    <row r="25" spans="1:71" x14ac:dyDescent="0.35">
      <c r="A25" s="1" t="s">
        <v>67</v>
      </c>
      <c r="B25" s="1" t="s">
        <v>68</v>
      </c>
      <c r="C25" s="1" t="s">
        <v>69</v>
      </c>
      <c r="D25">
        <v>1</v>
      </c>
      <c r="E25">
        <v>1</v>
      </c>
      <c r="F25" s="2">
        <v>43420.572685185187</v>
      </c>
      <c r="G25" s="3">
        <v>42736</v>
      </c>
      <c r="H25" s="3">
        <v>42766</v>
      </c>
      <c r="I25" s="1" t="s">
        <v>70</v>
      </c>
      <c r="J25">
        <v>1234</v>
      </c>
      <c r="K25">
        <v>1231234455</v>
      </c>
      <c r="L25" s="1" t="s">
        <v>151</v>
      </c>
      <c r="N25" s="1" t="s">
        <v>71</v>
      </c>
      <c r="O25" s="1" t="s">
        <v>84</v>
      </c>
      <c r="P25" s="1" t="s">
        <v>84</v>
      </c>
      <c r="Q25" s="1" t="s">
        <v>84</v>
      </c>
      <c r="R25" s="1"/>
      <c r="S25" t="s">
        <v>84</v>
      </c>
      <c r="U25" s="1" t="s">
        <v>84</v>
      </c>
      <c r="V25" s="1" t="s">
        <v>84</v>
      </c>
      <c r="W25" s="1" t="s">
        <v>84</v>
      </c>
      <c r="X25" s="1"/>
      <c r="Y25" s="1"/>
      <c r="Z25" s="1"/>
      <c r="AA25" s="1"/>
      <c r="AC25" s="1"/>
      <c r="AE25" s="1"/>
      <c r="AG25" s="1"/>
      <c r="AP25" s="1" t="s">
        <v>72</v>
      </c>
      <c r="AQ25">
        <v>1</v>
      </c>
      <c r="AR25" s="1" t="s">
        <v>348</v>
      </c>
      <c r="AS25" t="s">
        <v>190</v>
      </c>
      <c r="AT25" t="s">
        <v>349</v>
      </c>
      <c r="AU25" s="1" t="s">
        <v>191</v>
      </c>
      <c r="AV25" s="3">
        <v>42745</v>
      </c>
      <c r="AW25" s="3">
        <v>42745</v>
      </c>
      <c r="AX25" s="3">
        <v>42766</v>
      </c>
      <c r="AY25" s="1" t="s">
        <v>85</v>
      </c>
      <c r="AZ25" s="1" t="s">
        <v>190</v>
      </c>
      <c r="BA25">
        <v>404</v>
      </c>
      <c r="BB25">
        <v>9</v>
      </c>
      <c r="BC25">
        <v>14962</v>
      </c>
      <c r="BD25" s="1" t="s">
        <v>72</v>
      </c>
      <c r="BE25">
        <v>7</v>
      </c>
      <c r="BF25" s="1" t="s">
        <v>351</v>
      </c>
      <c r="BG25" s="1" t="s">
        <v>160</v>
      </c>
      <c r="BH25">
        <v>1162.5999999999999</v>
      </c>
      <c r="BJ25" s="1"/>
      <c r="BK25" s="1" t="s">
        <v>192</v>
      </c>
      <c r="BL25" s="1" t="s">
        <v>86</v>
      </c>
      <c r="BM25">
        <v>0</v>
      </c>
      <c r="BO25" s="1"/>
      <c r="BP25" s="1"/>
      <c r="BQ25">
        <v>21</v>
      </c>
      <c r="BR25">
        <v>14962</v>
      </c>
      <c r="BS25">
        <v>14962</v>
      </c>
    </row>
    <row r="26" spans="1:71" x14ac:dyDescent="0.35">
      <c r="A26" s="1" t="s">
        <v>67</v>
      </c>
      <c r="B26" s="1" t="s">
        <v>68</v>
      </c>
      <c r="C26" s="1" t="s">
        <v>69</v>
      </c>
      <c r="D26">
        <v>1</v>
      </c>
      <c r="E26">
        <v>1</v>
      </c>
      <c r="F26" s="2">
        <v>43420.572685185187</v>
      </c>
      <c r="G26" s="3">
        <v>42736</v>
      </c>
      <c r="H26" s="3">
        <v>42766</v>
      </c>
      <c r="I26" s="1" t="s">
        <v>70</v>
      </c>
      <c r="J26">
        <v>1234</v>
      </c>
      <c r="K26">
        <v>1231234455</v>
      </c>
      <c r="L26" s="1" t="s">
        <v>151</v>
      </c>
      <c r="N26" s="1" t="s">
        <v>71</v>
      </c>
      <c r="O26" s="1" t="s">
        <v>84</v>
      </c>
      <c r="P26" s="1" t="s">
        <v>84</v>
      </c>
      <c r="Q26" s="1" t="s">
        <v>84</v>
      </c>
      <c r="R26" s="1"/>
      <c r="S26" t="s">
        <v>84</v>
      </c>
      <c r="U26" s="1" t="s">
        <v>84</v>
      </c>
      <c r="V26" s="1" t="s">
        <v>84</v>
      </c>
      <c r="W26" s="1" t="s">
        <v>84</v>
      </c>
      <c r="X26" s="1"/>
      <c r="Y26" s="1"/>
      <c r="Z26" s="1"/>
      <c r="AA26" s="1"/>
      <c r="AC26" s="1"/>
      <c r="AE26" s="1"/>
      <c r="AG26" s="1"/>
      <c r="AP26" s="1" t="s">
        <v>72</v>
      </c>
      <c r="AQ26">
        <v>1</v>
      </c>
      <c r="AR26" s="1" t="s">
        <v>348</v>
      </c>
      <c r="AS26" t="s">
        <v>190</v>
      </c>
      <c r="AT26" t="s">
        <v>349</v>
      </c>
      <c r="AU26" s="1" t="s">
        <v>191</v>
      </c>
      <c r="AV26" s="3">
        <v>42745</v>
      </c>
      <c r="AW26" s="3">
        <v>42745</v>
      </c>
      <c r="AX26" s="3">
        <v>42766</v>
      </c>
      <c r="AY26" s="1" t="s">
        <v>85</v>
      </c>
      <c r="AZ26" s="1" t="s">
        <v>190</v>
      </c>
      <c r="BA26">
        <v>404</v>
      </c>
      <c r="BB26">
        <v>9</v>
      </c>
      <c r="BC26">
        <v>14962</v>
      </c>
      <c r="BD26" s="1" t="s">
        <v>72</v>
      </c>
      <c r="BE26">
        <v>8</v>
      </c>
      <c r="BF26" s="1" t="s">
        <v>351</v>
      </c>
      <c r="BG26" s="1" t="s">
        <v>86</v>
      </c>
      <c r="BH26">
        <v>0</v>
      </c>
      <c r="BJ26" s="1"/>
      <c r="BK26" s="1"/>
      <c r="BL26" s="1" t="s">
        <v>154</v>
      </c>
      <c r="BM26">
        <v>1430</v>
      </c>
      <c r="BO26" s="1"/>
      <c r="BP26" s="1" t="s">
        <v>192</v>
      </c>
      <c r="BQ26">
        <v>21</v>
      </c>
      <c r="BR26">
        <v>14962</v>
      </c>
      <c r="BS26">
        <v>14962</v>
      </c>
    </row>
    <row r="27" spans="1:71" x14ac:dyDescent="0.35">
      <c r="A27" s="1" t="s">
        <v>67</v>
      </c>
      <c r="B27" s="1" t="s">
        <v>68</v>
      </c>
      <c r="C27" s="1" t="s">
        <v>69</v>
      </c>
      <c r="D27">
        <v>1</v>
      </c>
      <c r="E27">
        <v>1</v>
      </c>
      <c r="F27" s="2">
        <v>43420.572685185187</v>
      </c>
      <c r="G27" s="3">
        <v>42736</v>
      </c>
      <c r="H27" s="3">
        <v>42766</v>
      </c>
      <c r="I27" s="1" t="s">
        <v>70</v>
      </c>
      <c r="J27">
        <v>1234</v>
      </c>
      <c r="K27">
        <v>1231234455</v>
      </c>
      <c r="L27" s="1" t="s">
        <v>151</v>
      </c>
      <c r="N27" s="1" t="s">
        <v>71</v>
      </c>
      <c r="O27" s="1" t="s">
        <v>84</v>
      </c>
      <c r="P27" s="1" t="s">
        <v>84</v>
      </c>
      <c r="Q27" s="1" t="s">
        <v>84</v>
      </c>
      <c r="R27" s="1"/>
      <c r="S27" t="s">
        <v>84</v>
      </c>
      <c r="U27" s="1" t="s">
        <v>84</v>
      </c>
      <c r="V27" s="1" t="s">
        <v>84</v>
      </c>
      <c r="W27" s="1" t="s">
        <v>84</v>
      </c>
      <c r="X27" s="1"/>
      <c r="Y27" s="1"/>
      <c r="Z27" s="1"/>
      <c r="AA27" s="1"/>
      <c r="AC27" s="1"/>
      <c r="AE27" s="1"/>
      <c r="AG27" s="1"/>
      <c r="AP27" s="1" t="s">
        <v>72</v>
      </c>
      <c r="AQ27">
        <v>1</v>
      </c>
      <c r="AR27" s="1" t="s">
        <v>348</v>
      </c>
      <c r="AS27" t="s">
        <v>190</v>
      </c>
      <c r="AT27" t="s">
        <v>349</v>
      </c>
      <c r="AU27" s="1" t="s">
        <v>191</v>
      </c>
      <c r="AV27" s="3">
        <v>42745</v>
      </c>
      <c r="AW27" s="3">
        <v>42745</v>
      </c>
      <c r="AX27" s="3">
        <v>42766</v>
      </c>
      <c r="AY27" s="1" t="s">
        <v>85</v>
      </c>
      <c r="AZ27" s="1" t="s">
        <v>190</v>
      </c>
      <c r="BA27">
        <v>404</v>
      </c>
      <c r="BB27">
        <v>9</v>
      </c>
      <c r="BC27">
        <v>14962</v>
      </c>
      <c r="BD27" s="1" t="s">
        <v>72</v>
      </c>
      <c r="BE27">
        <v>9</v>
      </c>
      <c r="BF27" s="1" t="s">
        <v>351</v>
      </c>
      <c r="BG27" s="1" t="s">
        <v>111</v>
      </c>
      <c r="BH27">
        <v>267.39999999999998</v>
      </c>
      <c r="BJ27" s="1"/>
      <c r="BK27" s="1" t="s">
        <v>192</v>
      </c>
      <c r="BL27" s="1" t="s">
        <v>86</v>
      </c>
      <c r="BM27">
        <v>0</v>
      </c>
      <c r="BO27" s="1"/>
      <c r="BP27" s="1"/>
      <c r="BQ27">
        <v>21</v>
      </c>
      <c r="BR27">
        <v>14962</v>
      </c>
      <c r="BS27">
        <v>14962</v>
      </c>
    </row>
    <row r="28" spans="1:71" x14ac:dyDescent="0.35">
      <c r="A28" s="1" t="s">
        <v>67</v>
      </c>
      <c r="B28" s="1" t="s">
        <v>68</v>
      </c>
      <c r="C28" s="1" t="s">
        <v>69</v>
      </c>
      <c r="D28">
        <v>1</v>
      </c>
      <c r="E28">
        <v>1</v>
      </c>
      <c r="F28" s="2">
        <v>43420.572685185187</v>
      </c>
      <c r="G28" s="3">
        <v>42736</v>
      </c>
      <c r="H28" s="3">
        <v>42766</v>
      </c>
      <c r="I28" s="1" t="s">
        <v>70</v>
      </c>
      <c r="J28">
        <v>1234</v>
      </c>
      <c r="K28">
        <v>1231234455</v>
      </c>
      <c r="L28" s="1" t="s">
        <v>151</v>
      </c>
      <c r="N28" s="1" t="s">
        <v>71</v>
      </c>
      <c r="O28" s="1" t="s">
        <v>84</v>
      </c>
      <c r="P28" s="1" t="s">
        <v>84</v>
      </c>
      <c r="Q28" s="1" t="s">
        <v>84</v>
      </c>
      <c r="R28" s="1"/>
      <c r="S28" t="s">
        <v>84</v>
      </c>
      <c r="U28" s="1" t="s">
        <v>84</v>
      </c>
      <c r="V28" s="1" t="s">
        <v>84</v>
      </c>
      <c r="W28" s="1" t="s">
        <v>84</v>
      </c>
      <c r="X28" s="1"/>
      <c r="Y28" s="1"/>
      <c r="Z28" s="1"/>
      <c r="AA28" s="1"/>
      <c r="AC28" s="1"/>
      <c r="AE28" s="1"/>
      <c r="AG28" s="1"/>
      <c r="AP28" s="1" t="s">
        <v>72</v>
      </c>
      <c r="AQ28">
        <v>1</v>
      </c>
      <c r="AR28" s="1" t="s">
        <v>348</v>
      </c>
      <c r="AS28" t="s">
        <v>190</v>
      </c>
      <c r="AT28" t="s">
        <v>349</v>
      </c>
      <c r="AU28" s="1" t="s">
        <v>191</v>
      </c>
      <c r="AV28" s="3">
        <v>42745</v>
      </c>
      <c r="AW28" s="3">
        <v>42745</v>
      </c>
      <c r="AX28" s="3">
        <v>42766</v>
      </c>
      <c r="AY28" s="1" t="s">
        <v>85</v>
      </c>
      <c r="AZ28" s="1" t="s">
        <v>190</v>
      </c>
      <c r="BA28">
        <v>404</v>
      </c>
      <c r="BB28">
        <v>9</v>
      </c>
      <c r="BC28">
        <v>14962</v>
      </c>
      <c r="BD28" s="1" t="s">
        <v>72</v>
      </c>
      <c r="BE28">
        <v>10</v>
      </c>
      <c r="BF28" s="1" t="s">
        <v>352</v>
      </c>
      <c r="BG28" s="1" t="s">
        <v>126</v>
      </c>
      <c r="BH28">
        <v>873</v>
      </c>
      <c r="BJ28" s="1"/>
      <c r="BK28" s="1" t="s">
        <v>316</v>
      </c>
      <c r="BL28" s="1" t="s">
        <v>86</v>
      </c>
      <c r="BM28">
        <v>0</v>
      </c>
      <c r="BO28" s="1"/>
      <c r="BP28" s="1"/>
      <c r="BQ28">
        <v>21</v>
      </c>
      <c r="BR28">
        <v>14962</v>
      </c>
      <c r="BS28">
        <v>14962</v>
      </c>
    </row>
    <row r="29" spans="1:71" x14ac:dyDescent="0.35">
      <c r="A29" s="1" t="s">
        <v>67</v>
      </c>
      <c r="B29" s="1" t="s">
        <v>68</v>
      </c>
      <c r="C29" s="1" t="s">
        <v>69</v>
      </c>
      <c r="D29">
        <v>1</v>
      </c>
      <c r="E29">
        <v>1</v>
      </c>
      <c r="F29" s="2">
        <v>43420.572685185187</v>
      </c>
      <c r="G29" s="3">
        <v>42736</v>
      </c>
      <c r="H29" s="3">
        <v>42766</v>
      </c>
      <c r="I29" s="1" t="s">
        <v>70</v>
      </c>
      <c r="J29">
        <v>1234</v>
      </c>
      <c r="K29">
        <v>1231234455</v>
      </c>
      <c r="L29" s="1" t="s">
        <v>151</v>
      </c>
      <c r="N29" s="1" t="s">
        <v>71</v>
      </c>
      <c r="O29" s="1" t="s">
        <v>84</v>
      </c>
      <c r="P29" s="1" t="s">
        <v>84</v>
      </c>
      <c r="Q29" s="1" t="s">
        <v>84</v>
      </c>
      <c r="R29" s="1"/>
      <c r="S29" t="s">
        <v>84</v>
      </c>
      <c r="U29" s="1" t="s">
        <v>84</v>
      </c>
      <c r="V29" s="1" t="s">
        <v>84</v>
      </c>
      <c r="W29" s="1" t="s">
        <v>84</v>
      </c>
      <c r="X29" s="1"/>
      <c r="Y29" s="1"/>
      <c r="Z29" s="1"/>
      <c r="AA29" s="1"/>
      <c r="AC29" s="1"/>
      <c r="AE29" s="1"/>
      <c r="AG29" s="1"/>
      <c r="AP29" s="1" t="s">
        <v>72</v>
      </c>
      <c r="AQ29">
        <v>1</v>
      </c>
      <c r="AR29" s="1" t="s">
        <v>348</v>
      </c>
      <c r="AS29" t="s">
        <v>190</v>
      </c>
      <c r="AT29" t="s">
        <v>349</v>
      </c>
      <c r="AU29" s="1" t="s">
        <v>191</v>
      </c>
      <c r="AV29" s="3">
        <v>42745</v>
      </c>
      <c r="AW29" s="3">
        <v>42745</v>
      </c>
      <c r="AX29" s="3">
        <v>42766</v>
      </c>
      <c r="AY29" s="1" t="s">
        <v>85</v>
      </c>
      <c r="AZ29" s="1" t="s">
        <v>190</v>
      </c>
      <c r="BA29">
        <v>404</v>
      </c>
      <c r="BB29">
        <v>9</v>
      </c>
      <c r="BC29">
        <v>14962</v>
      </c>
      <c r="BD29" s="1" t="s">
        <v>72</v>
      </c>
      <c r="BE29">
        <v>11</v>
      </c>
      <c r="BF29" s="1" t="s">
        <v>352</v>
      </c>
      <c r="BG29" s="1" t="s">
        <v>86</v>
      </c>
      <c r="BH29">
        <v>0</v>
      </c>
      <c r="BJ29" s="1"/>
      <c r="BK29" s="1"/>
      <c r="BL29" s="1" t="s">
        <v>125</v>
      </c>
      <c r="BM29">
        <v>873</v>
      </c>
      <c r="BO29" s="1"/>
      <c r="BP29" s="1" t="s">
        <v>316</v>
      </c>
      <c r="BQ29">
        <v>21</v>
      </c>
      <c r="BR29">
        <v>14962</v>
      </c>
      <c r="BS29">
        <v>14962</v>
      </c>
    </row>
    <row r="30" spans="1:71" x14ac:dyDescent="0.35">
      <c r="A30" s="1" t="s">
        <v>67</v>
      </c>
      <c r="B30" s="1" t="s">
        <v>68</v>
      </c>
      <c r="C30" s="1" t="s">
        <v>69</v>
      </c>
      <c r="D30">
        <v>1</v>
      </c>
      <c r="E30">
        <v>1</v>
      </c>
      <c r="F30" s="2">
        <v>43420.572685185187</v>
      </c>
      <c r="G30" s="3">
        <v>42736</v>
      </c>
      <c r="H30" s="3">
        <v>42766</v>
      </c>
      <c r="I30" s="1" t="s">
        <v>70</v>
      </c>
      <c r="J30">
        <v>1234</v>
      </c>
      <c r="K30">
        <v>1231234455</v>
      </c>
      <c r="L30" s="1" t="s">
        <v>151</v>
      </c>
      <c r="N30" s="1" t="s">
        <v>71</v>
      </c>
      <c r="O30" s="1" t="s">
        <v>84</v>
      </c>
      <c r="P30" s="1" t="s">
        <v>84</v>
      </c>
      <c r="Q30" s="1" t="s">
        <v>84</v>
      </c>
      <c r="R30" s="1"/>
      <c r="S30" t="s">
        <v>84</v>
      </c>
      <c r="U30" s="1" t="s">
        <v>84</v>
      </c>
      <c r="V30" s="1" t="s">
        <v>84</v>
      </c>
      <c r="W30" s="1" t="s">
        <v>84</v>
      </c>
      <c r="X30" s="1"/>
      <c r="Y30" s="1"/>
      <c r="Z30" s="1"/>
      <c r="AA30" s="1"/>
      <c r="AC30" s="1"/>
      <c r="AE30" s="1"/>
      <c r="AG30" s="1"/>
      <c r="AP30" s="1" t="s">
        <v>72</v>
      </c>
      <c r="AQ30">
        <v>1</v>
      </c>
      <c r="AR30" s="1" t="s">
        <v>348</v>
      </c>
      <c r="AS30" t="s">
        <v>190</v>
      </c>
      <c r="AT30" t="s">
        <v>349</v>
      </c>
      <c r="AU30" s="1" t="s">
        <v>191</v>
      </c>
      <c r="AV30" s="3">
        <v>42745</v>
      </c>
      <c r="AW30" s="3">
        <v>42745</v>
      </c>
      <c r="AX30" s="3">
        <v>42766</v>
      </c>
      <c r="AY30" s="1" t="s">
        <v>85</v>
      </c>
      <c r="AZ30" s="1" t="s">
        <v>190</v>
      </c>
      <c r="BA30">
        <v>404</v>
      </c>
      <c r="BB30">
        <v>9</v>
      </c>
      <c r="BC30">
        <v>14962</v>
      </c>
      <c r="BD30" s="1" t="s">
        <v>72</v>
      </c>
      <c r="BE30">
        <v>12</v>
      </c>
      <c r="BF30" s="1" t="s">
        <v>353</v>
      </c>
      <c r="BG30" s="1" t="s">
        <v>157</v>
      </c>
      <c r="BH30">
        <v>230</v>
      </c>
      <c r="BJ30" s="1"/>
      <c r="BK30" s="1" t="s">
        <v>316</v>
      </c>
      <c r="BL30" s="1" t="s">
        <v>86</v>
      </c>
      <c r="BM30">
        <v>0</v>
      </c>
      <c r="BO30" s="1"/>
      <c r="BP30" s="1"/>
      <c r="BQ30">
        <v>21</v>
      </c>
      <c r="BR30">
        <v>14962</v>
      </c>
      <c r="BS30">
        <v>14962</v>
      </c>
    </row>
    <row r="31" spans="1:71" x14ac:dyDescent="0.35">
      <c r="A31" s="1" t="s">
        <v>67</v>
      </c>
      <c r="B31" s="1" t="s">
        <v>68</v>
      </c>
      <c r="C31" s="1" t="s">
        <v>69</v>
      </c>
      <c r="D31">
        <v>1</v>
      </c>
      <c r="E31">
        <v>1</v>
      </c>
      <c r="F31" s="2">
        <v>43420.572685185187</v>
      </c>
      <c r="G31" s="3">
        <v>42736</v>
      </c>
      <c r="H31" s="3">
        <v>42766</v>
      </c>
      <c r="I31" s="1" t="s">
        <v>70</v>
      </c>
      <c r="J31">
        <v>1234</v>
      </c>
      <c r="K31">
        <v>1231234455</v>
      </c>
      <c r="L31" s="1" t="s">
        <v>151</v>
      </c>
      <c r="N31" s="1" t="s">
        <v>71</v>
      </c>
      <c r="O31" s="1" t="s">
        <v>84</v>
      </c>
      <c r="P31" s="1" t="s">
        <v>84</v>
      </c>
      <c r="Q31" s="1" t="s">
        <v>84</v>
      </c>
      <c r="R31" s="1"/>
      <c r="S31" t="s">
        <v>84</v>
      </c>
      <c r="U31" s="1" t="s">
        <v>84</v>
      </c>
      <c r="V31" s="1" t="s">
        <v>84</v>
      </c>
      <c r="W31" s="1" t="s">
        <v>84</v>
      </c>
      <c r="X31" s="1"/>
      <c r="Y31" s="1"/>
      <c r="Z31" s="1"/>
      <c r="AA31" s="1"/>
      <c r="AC31" s="1"/>
      <c r="AE31" s="1"/>
      <c r="AG31" s="1"/>
      <c r="AP31" s="1" t="s">
        <v>72</v>
      </c>
      <c r="AQ31">
        <v>1</v>
      </c>
      <c r="AR31" s="1" t="s">
        <v>348</v>
      </c>
      <c r="AS31" t="s">
        <v>190</v>
      </c>
      <c r="AT31" t="s">
        <v>349</v>
      </c>
      <c r="AU31" s="1" t="s">
        <v>191</v>
      </c>
      <c r="AV31" s="3">
        <v>42745</v>
      </c>
      <c r="AW31" s="3">
        <v>42745</v>
      </c>
      <c r="AX31" s="3">
        <v>42766</v>
      </c>
      <c r="AY31" s="1" t="s">
        <v>85</v>
      </c>
      <c r="AZ31" s="1" t="s">
        <v>190</v>
      </c>
      <c r="BA31">
        <v>404</v>
      </c>
      <c r="BB31">
        <v>9</v>
      </c>
      <c r="BC31">
        <v>14962</v>
      </c>
      <c r="BD31" s="1" t="s">
        <v>72</v>
      </c>
      <c r="BE31">
        <v>13</v>
      </c>
      <c r="BF31" s="1" t="s">
        <v>353</v>
      </c>
      <c r="BG31" s="1" t="s">
        <v>86</v>
      </c>
      <c r="BH31">
        <v>0</v>
      </c>
      <c r="BJ31" s="1"/>
      <c r="BK31" s="1"/>
      <c r="BL31" s="1" t="s">
        <v>125</v>
      </c>
      <c r="BM31">
        <v>230</v>
      </c>
      <c r="BO31" s="1"/>
      <c r="BP31" s="1" t="s">
        <v>316</v>
      </c>
      <c r="BQ31">
        <v>21</v>
      </c>
      <c r="BR31">
        <v>14962</v>
      </c>
      <c r="BS31">
        <v>14962</v>
      </c>
    </row>
    <row r="32" spans="1:71" x14ac:dyDescent="0.35">
      <c r="A32" s="1" t="s">
        <v>67</v>
      </c>
      <c r="B32" s="1" t="s">
        <v>68</v>
      </c>
      <c r="C32" s="1" t="s">
        <v>69</v>
      </c>
      <c r="D32">
        <v>1</v>
      </c>
      <c r="E32">
        <v>1</v>
      </c>
      <c r="F32" s="2">
        <v>43420.572685185187</v>
      </c>
      <c r="G32" s="3">
        <v>42736</v>
      </c>
      <c r="H32" s="3">
        <v>42766</v>
      </c>
      <c r="I32" s="1" t="s">
        <v>70</v>
      </c>
      <c r="J32">
        <v>1234</v>
      </c>
      <c r="K32">
        <v>1231234455</v>
      </c>
      <c r="L32" s="1" t="s">
        <v>151</v>
      </c>
      <c r="N32" s="1" t="s">
        <v>71</v>
      </c>
      <c r="O32" s="1" t="s">
        <v>84</v>
      </c>
      <c r="P32" s="1" t="s">
        <v>84</v>
      </c>
      <c r="Q32" s="1" t="s">
        <v>84</v>
      </c>
      <c r="R32" s="1"/>
      <c r="S32" t="s">
        <v>84</v>
      </c>
      <c r="U32" s="1" t="s">
        <v>84</v>
      </c>
      <c r="V32" s="1" t="s">
        <v>84</v>
      </c>
      <c r="W32" s="1" t="s">
        <v>84</v>
      </c>
      <c r="X32" s="1"/>
      <c r="Y32" s="1"/>
      <c r="Z32" s="1"/>
      <c r="AA32" s="1"/>
      <c r="AC32" s="1"/>
      <c r="AE32" s="1"/>
      <c r="AG32" s="1"/>
      <c r="AP32" s="1" t="s">
        <v>72</v>
      </c>
      <c r="AQ32">
        <v>1</v>
      </c>
      <c r="AR32" s="1" t="s">
        <v>348</v>
      </c>
      <c r="AS32" t="s">
        <v>190</v>
      </c>
      <c r="AT32" t="s">
        <v>349</v>
      </c>
      <c r="AU32" s="1" t="s">
        <v>191</v>
      </c>
      <c r="AV32" s="3">
        <v>42745</v>
      </c>
      <c r="AW32" s="3">
        <v>42745</v>
      </c>
      <c r="AX32" s="3">
        <v>42766</v>
      </c>
      <c r="AY32" s="1" t="s">
        <v>85</v>
      </c>
      <c r="AZ32" s="1" t="s">
        <v>190</v>
      </c>
      <c r="BA32">
        <v>404</v>
      </c>
      <c r="BB32">
        <v>9</v>
      </c>
      <c r="BC32">
        <v>14962</v>
      </c>
      <c r="BD32" s="1" t="s">
        <v>72</v>
      </c>
      <c r="BE32">
        <v>14</v>
      </c>
      <c r="BF32" s="1" t="s">
        <v>354</v>
      </c>
      <c r="BG32" s="1" t="s">
        <v>140</v>
      </c>
      <c r="BH32">
        <v>7800</v>
      </c>
      <c r="BJ32" s="1"/>
      <c r="BK32" s="1" t="s">
        <v>193</v>
      </c>
      <c r="BL32" s="1" t="s">
        <v>86</v>
      </c>
      <c r="BM32">
        <v>0</v>
      </c>
      <c r="BO32" s="1"/>
      <c r="BP32" s="1"/>
      <c r="BQ32">
        <v>21</v>
      </c>
      <c r="BR32">
        <v>14962</v>
      </c>
      <c r="BS32">
        <v>14962</v>
      </c>
    </row>
    <row r="33" spans="1:71" x14ac:dyDescent="0.35">
      <c r="A33" s="1" t="s">
        <v>67</v>
      </c>
      <c r="B33" s="1" t="s">
        <v>68</v>
      </c>
      <c r="C33" s="1" t="s">
        <v>69</v>
      </c>
      <c r="D33">
        <v>1</v>
      </c>
      <c r="E33">
        <v>1</v>
      </c>
      <c r="F33" s="2">
        <v>43420.572685185187</v>
      </c>
      <c r="G33" s="3">
        <v>42736</v>
      </c>
      <c r="H33" s="3">
        <v>42766</v>
      </c>
      <c r="I33" s="1" t="s">
        <v>70</v>
      </c>
      <c r="J33">
        <v>1234</v>
      </c>
      <c r="K33">
        <v>1231234455</v>
      </c>
      <c r="L33" s="1" t="s">
        <v>151</v>
      </c>
      <c r="N33" s="1" t="s">
        <v>71</v>
      </c>
      <c r="O33" s="1" t="s">
        <v>84</v>
      </c>
      <c r="P33" s="1" t="s">
        <v>84</v>
      </c>
      <c r="Q33" s="1" t="s">
        <v>84</v>
      </c>
      <c r="R33" s="1"/>
      <c r="S33" t="s">
        <v>84</v>
      </c>
      <c r="U33" s="1" t="s">
        <v>84</v>
      </c>
      <c r="V33" s="1" t="s">
        <v>84</v>
      </c>
      <c r="W33" s="1" t="s">
        <v>84</v>
      </c>
      <c r="X33" s="1"/>
      <c r="Y33" s="1"/>
      <c r="Z33" s="1"/>
      <c r="AA33" s="1"/>
      <c r="AC33" s="1"/>
      <c r="AE33" s="1"/>
      <c r="AG33" s="1"/>
      <c r="AP33" s="1" t="s">
        <v>72</v>
      </c>
      <c r="AQ33">
        <v>1</v>
      </c>
      <c r="AR33" s="1" t="s">
        <v>348</v>
      </c>
      <c r="AS33" t="s">
        <v>190</v>
      </c>
      <c r="AT33" t="s">
        <v>349</v>
      </c>
      <c r="AU33" s="1" t="s">
        <v>191</v>
      </c>
      <c r="AV33" s="3">
        <v>42745</v>
      </c>
      <c r="AW33" s="3">
        <v>42745</v>
      </c>
      <c r="AX33" s="3">
        <v>42766</v>
      </c>
      <c r="AY33" s="1" t="s">
        <v>85</v>
      </c>
      <c r="AZ33" s="1" t="s">
        <v>190</v>
      </c>
      <c r="BA33">
        <v>404</v>
      </c>
      <c r="BB33">
        <v>9</v>
      </c>
      <c r="BC33">
        <v>14962</v>
      </c>
      <c r="BD33" s="1" t="s">
        <v>72</v>
      </c>
      <c r="BE33">
        <v>15</v>
      </c>
      <c r="BF33" s="1" t="s">
        <v>354</v>
      </c>
      <c r="BG33" s="1" t="s">
        <v>86</v>
      </c>
      <c r="BH33">
        <v>0</v>
      </c>
      <c r="BJ33" s="1"/>
      <c r="BK33" s="1"/>
      <c r="BL33" s="1" t="s">
        <v>156</v>
      </c>
      <c r="BM33">
        <v>7800</v>
      </c>
      <c r="BO33" s="1"/>
      <c r="BP33" s="1" t="s">
        <v>193</v>
      </c>
      <c r="BQ33">
        <v>21</v>
      </c>
      <c r="BR33">
        <v>14962</v>
      </c>
      <c r="BS33">
        <v>14962</v>
      </c>
    </row>
    <row r="34" spans="1:71" x14ac:dyDescent="0.35">
      <c r="A34" s="1" t="s">
        <v>67</v>
      </c>
      <c r="B34" s="1" t="s">
        <v>68</v>
      </c>
      <c r="C34" s="1" t="s">
        <v>69</v>
      </c>
      <c r="D34">
        <v>1</v>
      </c>
      <c r="E34">
        <v>1</v>
      </c>
      <c r="F34" s="2">
        <v>43420.572685185187</v>
      </c>
      <c r="G34" s="3">
        <v>42736</v>
      </c>
      <c r="H34" s="3">
        <v>42766</v>
      </c>
      <c r="I34" s="1" t="s">
        <v>70</v>
      </c>
      <c r="J34">
        <v>1234</v>
      </c>
      <c r="K34">
        <v>1231234455</v>
      </c>
      <c r="L34" s="1" t="s">
        <v>151</v>
      </c>
      <c r="N34" s="1" t="s">
        <v>71</v>
      </c>
      <c r="O34" s="1" t="s">
        <v>84</v>
      </c>
      <c r="P34" s="1" t="s">
        <v>84</v>
      </c>
      <c r="Q34" s="1" t="s">
        <v>84</v>
      </c>
      <c r="R34" s="1"/>
      <c r="S34" t="s">
        <v>84</v>
      </c>
      <c r="U34" s="1" t="s">
        <v>84</v>
      </c>
      <c r="V34" s="1" t="s">
        <v>84</v>
      </c>
      <c r="W34" s="1" t="s">
        <v>84</v>
      </c>
      <c r="X34" s="1"/>
      <c r="Y34" s="1"/>
      <c r="Z34" s="1"/>
      <c r="AA34" s="1"/>
      <c r="AC34" s="1"/>
      <c r="AE34" s="1"/>
      <c r="AG34" s="1"/>
      <c r="AP34" s="1" t="s">
        <v>72</v>
      </c>
      <c r="AQ34">
        <v>1</v>
      </c>
      <c r="AR34" s="1" t="s">
        <v>348</v>
      </c>
      <c r="AS34" t="s">
        <v>190</v>
      </c>
      <c r="AT34" t="s">
        <v>349</v>
      </c>
      <c r="AU34" s="1" t="s">
        <v>191</v>
      </c>
      <c r="AV34" s="3">
        <v>42745</v>
      </c>
      <c r="AW34" s="3">
        <v>42745</v>
      </c>
      <c r="AX34" s="3">
        <v>42766</v>
      </c>
      <c r="AY34" s="1" t="s">
        <v>85</v>
      </c>
      <c r="AZ34" s="1" t="s">
        <v>190</v>
      </c>
      <c r="BA34">
        <v>404</v>
      </c>
      <c r="BB34">
        <v>9</v>
      </c>
      <c r="BC34">
        <v>14962</v>
      </c>
      <c r="BD34" s="1" t="s">
        <v>72</v>
      </c>
      <c r="BE34">
        <v>16</v>
      </c>
      <c r="BF34" s="1" t="s">
        <v>355</v>
      </c>
      <c r="BG34" s="1" t="s">
        <v>161</v>
      </c>
      <c r="BH34">
        <v>870</v>
      </c>
      <c r="BJ34" s="1"/>
      <c r="BK34" s="1" t="s">
        <v>193</v>
      </c>
      <c r="BL34" s="1" t="s">
        <v>86</v>
      </c>
      <c r="BM34">
        <v>0</v>
      </c>
      <c r="BO34" s="1"/>
      <c r="BP34" s="1"/>
      <c r="BQ34">
        <v>21</v>
      </c>
      <c r="BR34">
        <v>14962</v>
      </c>
      <c r="BS34">
        <v>14962</v>
      </c>
    </row>
    <row r="35" spans="1:71" x14ac:dyDescent="0.35">
      <c r="A35" s="1" t="s">
        <v>67</v>
      </c>
      <c r="B35" s="1" t="s">
        <v>68</v>
      </c>
      <c r="C35" s="1" t="s">
        <v>69</v>
      </c>
      <c r="D35">
        <v>1</v>
      </c>
      <c r="E35">
        <v>1</v>
      </c>
      <c r="F35" s="2">
        <v>43420.572685185187</v>
      </c>
      <c r="G35" s="3">
        <v>42736</v>
      </c>
      <c r="H35" s="3">
        <v>42766</v>
      </c>
      <c r="I35" s="1" t="s">
        <v>70</v>
      </c>
      <c r="J35">
        <v>1234</v>
      </c>
      <c r="K35">
        <v>1231234455</v>
      </c>
      <c r="L35" s="1" t="s">
        <v>151</v>
      </c>
      <c r="N35" s="1" t="s">
        <v>71</v>
      </c>
      <c r="O35" s="1" t="s">
        <v>84</v>
      </c>
      <c r="P35" s="1" t="s">
        <v>84</v>
      </c>
      <c r="Q35" s="1" t="s">
        <v>84</v>
      </c>
      <c r="R35" s="1"/>
      <c r="S35" t="s">
        <v>84</v>
      </c>
      <c r="U35" s="1" t="s">
        <v>84</v>
      </c>
      <c r="V35" s="1" t="s">
        <v>84</v>
      </c>
      <c r="W35" s="1" t="s">
        <v>84</v>
      </c>
      <c r="X35" s="1"/>
      <c r="Y35" s="1"/>
      <c r="Z35" s="1"/>
      <c r="AA35" s="1"/>
      <c r="AC35" s="1"/>
      <c r="AE35" s="1"/>
      <c r="AG35" s="1"/>
      <c r="AP35" s="1" t="s">
        <v>72</v>
      </c>
      <c r="AQ35">
        <v>1</v>
      </c>
      <c r="AR35" s="1" t="s">
        <v>348</v>
      </c>
      <c r="AS35" t="s">
        <v>190</v>
      </c>
      <c r="AT35" t="s">
        <v>349</v>
      </c>
      <c r="AU35" s="1" t="s">
        <v>191</v>
      </c>
      <c r="AV35" s="3">
        <v>42745</v>
      </c>
      <c r="AW35" s="3">
        <v>42745</v>
      </c>
      <c r="AX35" s="3">
        <v>42766</v>
      </c>
      <c r="AY35" s="1" t="s">
        <v>85</v>
      </c>
      <c r="AZ35" s="1" t="s">
        <v>190</v>
      </c>
      <c r="BA35">
        <v>404</v>
      </c>
      <c r="BB35">
        <v>9</v>
      </c>
      <c r="BC35">
        <v>14962</v>
      </c>
      <c r="BD35" s="1" t="s">
        <v>72</v>
      </c>
      <c r="BE35">
        <v>17</v>
      </c>
      <c r="BF35" s="1" t="s">
        <v>355</v>
      </c>
      <c r="BG35" s="1" t="s">
        <v>86</v>
      </c>
      <c r="BH35">
        <v>0</v>
      </c>
      <c r="BJ35" s="1"/>
      <c r="BK35" s="1"/>
      <c r="BL35" s="1" t="s">
        <v>156</v>
      </c>
      <c r="BM35">
        <v>870</v>
      </c>
      <c r="BO35" s="1"/>
      <c r="BP35" s="1" t="s">
        <v>193</v>
      </c>
      <c r="BQ35">
        <v>21</v>
      </c>
      <c r="BR35">
        <v>14962</v>
      </c>
      <c r="BS35">
        <v>14962</v>
      </c>
    </row>
    <row r="36" spans="1:71" x14ac:dyDescent="0.35">
      <c r="A36" s="1" t="s">
        <v>67</v>
      </c>
      <c r="B36" s="1" t="s">
        <v>68</v>
      </c>
      <c r="C36" s="1" t="s">
        <v>69</v>
      </c>
      <c r="D36">
        <v>1</v>
      </c>
      <c r="E36">
        <v>1</v>
      </c>
      <c r="F36" s="2">
        <v>43420.572685185187</v>
      </c>
      <c r="G36" s="3">
        <v>42736</v>
      </c>
      <c r="H36" s="3">
        <v>42766</v>
      </c>
      <c r="I36" s="1" t="s">
        <v>70</v>
      </c>
      <c r="J36">
        <v>1234</v>
      </c>
      <c r="K36">
        <v>1231234455</v>
      </c>
      <c r="L36" s="1" t="s">
        <v>151</v>
      </c>
      <c r="N36" s="1" t="s">
        <v>71</v>
      </c>
      <c r="O36" s="1" t="s">
        <v>84</v>
      </c>
      <c r="P36" s="1" t="s">
        <v>84</v>
      </c>
      <c r="Q36" s="1" t="s">
        <v>84</v>
      </c>
      <c r="R36" s="1"/>
      <c r="S36" t="s">
        <v>84</v>
      </c>
      <c r="U36" s="1" t="s">
        <v>84</v>
      </c>
      <c r="V36" s="1" t="s">
        <v>84</v>
      </c>
      <c r="W36" s="1" t="s">
        <v>84</v>
      </c>
      <c r="X36" s="1"/>
      <c r="Y36" s="1"/>
      <c r="Z36" s="1"/>
      <c r="AA36" s="1"/>
      <c r="AC36" s="1"/>
      <c r="AE36" s="1"/>
      <c r="AG36" s="1"/>
      <c r="AP36" s="1" t="s">
        <v>72</v>
      </c>
      <c r="AQ36">
        <v>1</v>
      </c>
      <c r="AR36" s="1" t="s">
        <v>348</v>
      </c>
      <c r="AS36" t="s">
        <v>190</v>
      </c>
      <c r="AT36" t="s">
        <v>349</v>
      </c>
      <c r="AU36" s="1" t="s">
        <v>191</v>
      </c>
      <c r="AV36" s="3">
        <v>42745</v>
      </c>
      <c r="AW36" s="3">
        <v>42745</v>
      </c>
      <c r="AX36" s="3">
        <v>42766</v>
      </c>
      <c r="AY36" s="1" t="s">
        <v>85</v>
      </c>
      <c r="AZ36" s="1" t="s">
        <v>190</v>
      </c>
      <c r="BA36">
        <v>404</v>
      </c>
      <c r="BB36">
        <v>9</v>
      </c>
      <c r="BC36">
        <v>14962</v>
      </c>
      <c r="BD36" s="1" t="s">
        <v>72</v>
      </c>
      <c r="BE36">
        <v>18</v>
      </c>
      <c r="BF36" s="1" t="s">
        <v>356</v>
      </c>
      <c r="BG36" s="1" t="s">
        <v>162</v>
      </c>
      <c r="BH36">
        <v>920</v>
      </c>
      <c r="BJ36" s="1"/>
      <c r="BK36" s="1" t="s">
        <v>193</v>
      </c>
      <c r="BL36" s="1" t="s">
        <v>86</v>
      </c>
      <c r="BM36">
        <v>0</v>
      </c>
      <c r="BO36" s="1"/>
      <c r="BP36" s="1"/>
      <c r="BQ36">
        <v>21</v>
      </c>
      <c r="BR36">
        <v>14962</v>
      </c>
      <c r="BS36">
        <v>14962</v>
      </c>
    </row>
    <row r="37" spans="1:71" x14ac:dyDescent="0.35">
      <c r="A37" s="1" t="s">
        <v>67</v>
      </c>
      <c r="B37" s="1" t="s">
        <v>68</v>
      </c>
      <c r="C37" s="1" t="s">
        <v>69</v>
      </c>
      <c r="D37">
        <v>1</v>
      </c>
      <c r="E37">
        <v>1</v>
      </c>
      <c r="F37" s="2">
        <v>43420.572685185187</v>
      </c>
      <c r="G37" s="3">
        <v>42736</v>
      </c>
      <c r="H37" s="3">
        <v>42766</v>
      </c>
      <c r="I37" s="1" t="s">
        <v>70</v>
      </c>
      <c r="J37">
        <v>1234</v>
      </c>
      <c r="K37">
        <v>1231234455</v>
      </c>
      <c r="L37" s="1" t="s">
        <v>151</v>
      </c>
      <c r="N37" s="1" t="s">
        <v>71</v>
      </c>
      <c r="O37" s="1" t="s">
        <v>84</v>
      </c>
      <c r="P37" s="1" t="s">
        <v>84</v>
      </c>
      <c r="Q37" s="1" t="s">
        <v>84</v>
      </c>
      <c r="R37" s="1"/>
      <c r="S37" t="s">
        <v>84</v>
      </c>
      <c r="U37" s="1" t="s">
        <v>84</v>
      </c>
      <c r="V37" s="1" t="s">
        <v>84</v>
      </c>
      <c r="W37" s="1" t="s">
        <v>84</v>
      </c>
      <c r="X37" s="1"/>
      <c r="Y37" s="1"/>
      <c r="Z37" s="1"/>
      <c r="AA37" s="1"/>
      <c r="AC37" s="1"/>
      <c r="AE37" s="1"/>
      <c r="AG37" s="1"/>
      <c r="AP37" s="1" t="s">
        <v>72</v>
      </c>
      <c r="AQ37">
        <v>1</v>
      </c>
      <c r="AR37" s="1" t="s">
        <v>348</v>
      </c>
      <c r="AS37" t="s">
        <v>190</v>
      </c>
      <c r="AT37" t="s">
        <v>349</v>
      </c>
      <c r="AU37" s="1" t="s">
        <v>191</v>
      </c>
      <c r="AV37" s="3">
        <v>42745</v>
      </c>
      <c r="AW37" s="3">
        <v>42745</v>
      </c>
      <c r="AX37" s="3">
        <v>42766</v>
      </c>
      <c r="AY37" s="1" t="s">
        <v>85</v>
      </c>
      <c r="AZ37" s="1" t="s">
        <v>190</v>
      </c>
      <c r="BA37">
        <v>404</v>
      </c>
      <c r="BB37">
        <v>9</v>
      </c>
      <c r="BC37">
        <v>14962</v>
      </c>
      <c r="BD37" s="1" t="s">
        <v>72</v>
      </c>
      <c r="BE37">
        <v>19</v>
      </c>
      <c r="BF37" s="1" t="s">
        <v>356</v>
      </c>
      <c r="BG37" s="1" t="s">
        <v>86</v>
      </c>
      <c r="BH37">
        <v>0</v>
      </c>
      <c r="BJ37" s="1"/>
      <c r="BK37" s="1"/>
      <c r="BL37" s="1" t="s">
        <v>155</v>
      </c>
      <c r="BM37">
        <v>920</v>
      </c>
      <c r="BO37" s="1"/>
      <c r="BP37" s="1" t="s">
        <v>193</v>
      </c>
      <c r="BQ37">
        <v>21</v>
      </c>
      <c r="BR37">
        <v>14962</v>
      </c>
      <c r="BS37">
        <v>14962</v>
      </c>
    </row>
    <row r="38" spans="1:71" x14ac:dyDescent="0.35">
      <c r="A38" s="1" t="s">
        <v>67</v>
      </c>
      <c r="B38" s="1" t="s">
        <v>68</v>
      </c>
      <c r="C38" s="1" t="s">
        <v>69</v>
      </c>
      <c r="D38">
        <v>1</v>
      </c>
      <c r="E38">
        <v>1</v>
      </c>
      <c r="F38" s="2">
        <v>43420.572685185187</v>
      </c>
      <c r="G38" s="3">
        <v>42736</v>
      </c>
      <c r="H38" s="3">
        <v>42766</v>
      </c>
      <c r="I38" s="1" t="s">
        <v>70</v>
      </c>
      <c r="J38">
        <v>1234</v>
      </c>
      <c r="K38">
        <v>1231234455</v>
      </c>
      <c r="L38" s="1" t="s">
        <v>151</v>
      </c>
      <c r="N38" s="1" t="s">
        <v>71</v>
      </c>
      <c r="O38" s="1" t="s">
        <v>84</v>
      </c>
      <c r="P38" s="1" t="s">
        <v>84</v>
      </c>
      <c r="Q38" s="1" t="s">
        <v>84</v>
      </c>
      <c r="R38" s="1"/>
      <c r="S38" t="s">
        <v>84</v>
      </c>
      <c r="U38" s="1" t="s">
        <v>84</v>
      </c>
      <c r="V38" s="1" t="s">
        <v>84</v>
      </c>
      <c r="W38" s="1" t="s">
        <v>84</v>
      </c>
      <c r="X38" s="1"/>
      <c r="Y38" s="1"/>
      <c r="Z38" s="1"/>
      <c r="AA38" s="1"/>
      <c r="AC38" s="1"/>
      <c r="AE38" s="1"/>
      <c r="AG38" s="1"/>
      <c r="AP38" s="1" t="s">
        <v>72</v>
      </c>
      <c r="AQ38">
        <v>1</v>
      </c>
      <c r="AR38" s="1" t="s">
        <v>348</v>
      </c>
      <c r="AS38" t="s">
        <v>190</v>
      </c>
      <c r="AT38" t="s">
        <v>349</v>
      </c>
      <c r="AU38" s="1" t="s">
        <v>191</v>
      </c>
      <c r="AV38" s="3">
        <v>42745</v>
      </c>
      <c r="AW38" s="3">
        <v>42745</v>
      </c>
      <c r="AX38" s="3">
        <v>42766</v>
      </c>
      <c r="AY38" s="1" t="s">
        <v>85</v>
      </c>
      <c r="AZ38" s="1" t="s">
        <v>190</v>
      </c>
      <c r="BA38">
        <v>404</v>
      </c>
      <c r="BB38">
        <v>9</v>
      </c>
      <c r="BC38">
        <v>14962</v>
      </c>
      <c r="BD38" s="1" t="s">
        <v>72</v>
      </c>
      <c r="BE38">
        <v>20</v>
      </c>
      <c r="BF38" s="1" t="s">
        <v>357</v>
      </c>
      <c r="BG38" s="1" t="s">
        <v>163</v>
      </c>
      <c r="BH38">
        <v>98</v>
      </c>
      <c r="BJ38" s="1"/>
      <c r="BK38" s="1" t="s">
        <v>193</v>
      </c>
      <c r="BL38" s="1" t="s">
        <v>86</v>
      </c>
      <c r="BM38">
        <v>0</v>
      </c>
      <c r="BO38" s="1"/>
      <c r="BP38" s="1"/>
      <c r="BQ38">
        <v>21</v>
      </c>
      <c r="BR38">
        <v>14962</v>
      </c>
      <c r="BS38">
        <v>14962</v>
      </c>
    </row>
    <row r="39" spans="1:71" x14ac:dyDescent="0.35">
      <c r="A39" s="1" t="s">
        <v>67</v>
      </c>
      <c r="B39" s="1" t="s">
        <v>68</v>
      </c>
      <c r="C39" s="1" t="s">
        <v>69</v>
      </c>
      <c r="D39">
        <v>1</v>
      </c>
      <c r="E39">
        <v>1</v>
      </c>
      <c r="F39" s="2">
        <v>43420.572685185187</v>
      </c>
      <c r="G39" s="3">
        <v>42736</v>
      </c>
      <c r="H39" s="3">
        <v>42766</v>
      </c>
      <c r="I39" s="1" t="s">
        <v>70</v>
      </c>
      <c r="J39">
        <v>1234</v>
      </c>
      <c r="K39">
        <v>1231234455</v>
      </c>
      <c r="L39" s="1" t="s">
        <v>151</v>
      </c>
      <c r="N39" s="1" t="s">
        <v>71</v>
      </c>
      <c r="O39" s="1" t="s">
        <v>84</v>
      </c>
      <c r="P39" s="1" t="s">
        <v>84</v>
      </c>
      <c r="Q39" s="1" t="s">
        <v>84</v>
      </c>
      <c r="R39" s="1"/>
      <c r="S39" t="s">
        <v>84</v>
      </c>
      <c r="U39" s="1" t="s">
        <v>84</v>
      </c>
      <c r="V39" s="1" t="s">
        <v>84</v>
      </c>
      <c r="W39" s="1" t="s">
        <v>84</v>
      </c>
      <c r="X39" s="1"/>
      <c r="Y39" s="1"/>
      <c r="Z39" s="1"/>
      <c r="AA39" s="1"/>
      <c r="AC39" s="1"/>
      <c r="AE39" s="1"/>
      <c r="AG39" s="1"/>
      <c r="AP39" s="1" t="s">
        <v>72</v>
      </c>
      <c r="AQ39">
        <v>1</v>
      </c>
      <c r="AR39" s="1" t="s">
        <v>348</v>
      </c>
      <c r="AS39" t="s">
        <v>190</v>
      </c>
      <c r="AT39" t="s">
        <v>349</v>
      </c>
      <c r="AU39" s="1" t="s">
        <v>191</v>
      </c>
      <c r="AV39" s="3">
        <v>42745</v>
      </c>
      <c r="AW39" s="3">
        <v>42745</v>
      </c>
      <c r="AX39" s="3">
        <v>42766</v>
      </c>
      <c r="AY39" s="1" t="s">
        <v>85</v>
      </c>
      <c r="AZ39" s="1" t="s">
        <v>190</v>
      </c>
      <c r="BA39">
        <v>404</v>
      </c>
      <c r="BB39">
        <v>9</v>
      </c>
      <c r="BC39">
        <v>14962</v>
      </c>
      <c r="BD39" s="1" t="s">
        <v>72</v>
      </c>
      <c r="BE39">
        <v>21</v>
      </c>
      <c r="BF39" s="1" t="s">
        <v>357</v>
      </c>
      <c r="BG39" s="1" t="s">
        <v>86</v>
      </c>
      <c r="BH39">
        <v>0</v>
      </c>
      <c r="BJ39" s="1"/>
      <c r="BK39" s="1"/>
      <c r="BL39" s="1" t="s">
        <v>155</v>
      </c>
      <c r="BM39">
        <v>98</v>
      </c>
      <c r="BO39" s="1"/>
      <c r="BP39" s="1" t="s">
        <v>193</v>
      </c>
      <c r="BQ39">
        <v>21</v>
      </c>
      <c r="BR39">
        <v>14962</v>
      </c>
      <c r="BS39">
        <v>14962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BS48"/>
  <sheetViews>
    <sheetView workbookViewId="0">
      <selection activeCell="D9" sqref="D9"/>
    </sheetView>
  </sheetViews>
  <sheetFormatPr defaultRowHeight="14.5" x14ac:dyDescent="0.35"/>
  <cols>
    <col min="1" max="1" width="19.453125" bestFit="1" customWidth="1"/>
    <col min="2" max="2" width="15.81640625" bestFit="1" customWidth="1"/>
    <col min="3" max="3" width="15" bestFit="1" customWidth="1"/>
    <col min="4" max="4" width="23" bestFit="1" customWidth="1"/>
    <col min="5" max="5" width="16.08984375" bestFit="1" customWidth="1"/>
    <col min="6" max="6" width="24.7265625" bestFit="1" customWidth="1"/>
    <col min="7" max="7" width="13" bestFit="1" customWidth="1"/>
    <col min="8" max="8" width="12.90625" bestFit="1" customWidth="1"/>
    <col min="9" max="9" width="24.26953125" bestFit="1" customWidth="1"/>
    <col min="10" max="10" width="15.90625" bestFit="1" customWidth="1"/>
    <col min="11" max="11" width="10.81640625" bestFit="1" customWidth="1"/>
    <col min="12" max="12" width="16.81640625" bestFit="1" customWidth="1"/>
    <col min="13" max="13" width="12.54296875" bestFit="1" customWidth="1"/>
    <col min="14" max="14" width="14.26953125" bestFit="1" customWidth="1"/>
    <col min="15" max="15" width="18.81640625" bestFit="1" customWidth="1"/>
    <col min="16" max="16" width="12.36328125" bestFit="1" customWidth="1"/>
    <col min="17" max="17" width="12" bestFit="1" customWidth="1"/>
    <col min="18" max="18" width="10.54296875" bestFit="1" customWidth="1"/>
    <col min="19" max="19" width="13.6328125" bestFit="1" customWidth="1"/>
    <col min="20" max="20" width="14" bestFit="1" customWidth="1"/>
    <col min="21" max="21" width="17.26953125" bestFit="1" customWidth="1"/>
    <col min="22" max="22" width="17.90625" bestFit="1" customWidth="1"/>
    <col min="23" max="23" width="12.08984375" bestFit="1" customWidth="1"/>
    <col min="24" max="24" width="5.81640625" bestFit="1" customWidth="1"/>
    <col min="25" max="25" width="14.81640625" bestFit="1" customWidth="1"/>
    <col min="26" max="26" width="80.7265625" bestFit="1" customWidth="1"/>
    <col min="27" max="27" width="14.54296875" bestFit="1" customWidth="1"/>
    <col min="28" max="28" width="16.453125" bestFit="1" customWidth="1"/>
    <col min="29" max="29" width="38.54296875" bestFit="1" customWidth="1"/>
    <col min="30" max="30" width="17.36328125" bestFit="1" customWidth="1"/>
    <col min="31" max="31" width="49.453125" bestFit="1" customWidth="1"/>
    <col min="32" max="32" width="20.6328125" bestFit="1" customWidth="1"/>
    <col min="33" max="33" width="80.6328125" bestFit="1" customWidth="1"/>
    <col min="34" max="34" width="25.1796875" bestFit="1" customWidth="1"/>
    <col min="35" max="35" width="21.90625" bestFit="1" customWidth="1"/>
    <col min="36" max="36" width="18.453125" bestFit="1" customWidth="1"/>
    <col min="37" max="37" width="15.26953125" bestFit="1" customWidth="1"/>
    <col min="38" max="38" width="24.1796875" bestFit="1" customWidth="1"/>
    <col min="39" max="39" width="20.90625" bestFit="1" customWidth="1"/>
    <col min="40" max="40" width="17.08984375" bestFit="1" customWidth="1"/>
    <col min="41" max="41" width="13.81640625" bestFit="1" customWidth="1"/>
    <col min="42" max="42" width="6.81640625" bestFit="1" customWidth="1"/>
    <col min="43" max="43" width="22.26953125" bestFit="1" customWidth="1"/>
    <col min="44" max="44" width="22.36328125" bestFit="1" customWidth="1"/>
    <col min="45" max="45" width="18.54296875" bestFit="1" customWidth="1"/>
    <col min="46" max="46" width="25.7265625" bestFit="1" customWidth="1"/>
    <col min="47" max="47" width="19.453125" bestFit="1" customWidth="1"/>
    <col min="48" max="48" width="17.6328125" bestFit="1" customWidth="1"/>
    <col min="49" max="49" width="17.7265625" bestFit="1" customWidth="1"/>
    <col min="50" max="50" width="21.08984375" bestFit="1" customWidth="1"/>
    <col min="51" max="51" width="18.6328125" bestFit="1" customWidth="1"/>
    <col min="52" max="52" width="17.36328125" bestFit="1" customWidth="1"/>
    <col min="53" max="53" width="26.36328125" bestFit="1" customWidth="1"/>
    <col min="54" max="54" width="26.54296875" bestFit="1" customWidth="1"/>
    <col min="55" max="55" width="22.7265625" bestFit="1" customWidth="1"/>
    <col min="56" max="56" width="6.81640625" bestFit="1" customWidth="1"/>
    <col min="57" max="57" width="13.90625" bestFit="1" customWidth="1"/>
    <col min="58" max="58" width="21.7265625" bestFit="1" customWidth="1"/>
    <col min="59" max="59" width="20.90625" bestFit="1" customWidth="1"/>
    <col min="60" max="60" width="17.90625" bestFit="1" customWidth="1"/>
    <col min="61" max="61" width="24.1796875" bestFit="1" customWidth="1"/>
    <col min="62" max="62" width="21.90625" bestFit="1" customWidth="1"/>
    <col min="63" max="63" width="21.81640625" bestFit="1" customWidth="1"/>
    <col min="64" max="64" width="17.6328125" bestFit="1" customWidth="1"/>
    <col min="65" max="65" width="14.6328125" bestFit="1" customWidth="1"/>
    <col min="66" max="66" width="20.90625" bestFit="1" customWidth="1"/>
    <col min="67" max="67" width="18.6328125" bestFit="1" customWidth="1"/>
    <col min="68" max="68" width="18.7265625" bestFit="1" customWidth="1"/>
    <col min="69" max="69" width="28.453125" bestFit="1" customWidth="1"/>
    <col min="70" max="70" width="17.1796875" bestFit="1" customWidth="1"/>
    <col min="71" max="71" width="13.90625" bestFit="1" customWidth="1"/>
  </cols>
  <sheetData>
    <row r="1" spans="1:71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65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  <c r="AZ1" t="s">
        <v>50</v>
      </c>
      <c r="BA1" t="s">
        <v>51</v>
      </c>
      <c r="BB1" t="s">
        <v>52</v>
      </c>
      <c r="BC1" t="s">
        <v>53</v>
      </c>
      <c r="BD1" t="s">
        <v>66</v>
      </c>
      <c r="BE1" t="s">
        <v>54</v>
      </c>
      <c r="BF1" t="s">
        <v>55</v>
      </c>
      <c r="BG1" t="s">
        <v>56</v>
      </c>
      <c r="BH1" t="s">
        <v>57</v>
      </c>
      <c r="BI1" t="s">
        <v>101</v>
      </c>
      <c r="BJ1" t="s">
        <v>102</v>
      </c>
      <c r="BK1" t="s">
        <v>58</v>
      </c>
      <c r="BL1" t="s">
        <v>59</v>
      </c>
      <c r="BM1" t="s">
        <v>60</v>
      </c>
      <c r="BN1" t="s">
        <v>103</v>
      </c>
      <c r="BO1" t="s">
        <v>104</v>
      </c>
      <c r="BP1" t="s">
        <v>61</v>
      </c>
      <c r="BQ1" t="s">
        <v>62</v>
      </c>
      <c r="BR1" t="s">
        <v>63</v>
      </c>
      <c r="BS1" t="s">
        <v>64</v>
      </c>
    </row>
    <row r="2" spans="1:71" x14ac:dyDescent="0.35">
      <c r="A2" s="1" t="s">
        <v>67</v>
      </c>
      <c r="B2" s="1" t="s">
        <v>68</v>
      </c>
      <c r="C2" s="1" t="s">
        <v>69</v>
      </c>
      <c r="D2">
        <v>1</v>
      </c>
      <c r="E2">
        <v>1</v>
      </c>
      <c r="F2" s="2">
        <v>43420.590057870373</v>
      </c>
      <c r="G2" s="3">
        <v>42767</v>
      </c>
      <c r="H2" s="3">
        <v>42794</v>
      </c>
      <c r="I2" s="1" t="s">
        <v>70</v>
      </c>
      <c r="J2">
        <v>1234</v>
      </c>
      <c r="K2">
        <v>1231234455</v>
      </c>
      <c r="L2" s="1" t="s">
        <v>151</v>
      </c>
      <c r="N2" s="1" t="s">
        <v>71</v>
      </c>
      <c r="O2" s="1" t="s">
        <v>84</v>
      </c>
      <c r="P2" s="1" t="s">
        <v>84</v>
      </c>
      <c r="Q2" s="1" t="s">
        <v>84</v>
      </c>
      <c r="R2" s="1"/>
      <c r="S2" t="s">
        <v>84</v>
      </c>
      <c r="U2" s="1" t="s">
        <v>84</v>
      </c>
      <c r="V2" s="1" t="s">
        <v>84</v>
      </c>
      <c r="W2" s="1" t="s">
        <v>84</v>
      </c>
      <c r="X2" s="1" t="s">
        <v>72</v>
      </c>
      <c r="Y2" s="1" t="s">
        <v>125</v>
      </c>
      <c r="Z2" s="1" t="s">
        <v>127</v>
      </c>
      <c r="AA2" s="1" t="s">
        <v>73</v>
      </c>
      <c r="AB2">
        <v>0</v>
      </c>
      <c r="AC2" s="1" t="s">
        <v>75</v>
      </c>
      <c r="AD2">
        <v>70</v>
      </c>
      <c r="AE2" s="1" t="s">
        <v>79</v>
      </c>
      <c r="AF2">
        <v>5</v>
      </c>
      <c r="AG2" s="1" t="s">
        <v>130</v>
      </c>
      <c r="AH2">
        <v>0</v>
      </c>
      <c r="AI2">
        <v>0</v>
      </c>
      <c r="AJ2">
        <v>0</v>
      </c>
      <c r="AK2">
        <v>1103</v>
      </c>
      <c r="AL2">
        <v>0</v>
      </c>
      <c r="AM2">
        <v>2206</v>
      </c>
      <c r="AN2">
        <v>0</v>
      </c>
      <c r="AO2">
        <v>2206</v>
      </c>
      <c r="AP2" s="1" t="s">
        <v>72</v>
      </c>
      <c r="AQ2">
        <v>1</v>
      </c>
      <c r="AR2" s="1" t="s">
        <v>337</v>
      </c>
      <c r="AS2" t="s">
        <v>209</v>
      </c>
      <c r="AT2" t="s">
        <v>338</v>
      </c>
      <c r="AU2" s="1" t="s">
        <v>87</v>
      </c>
      <c r="AV2" s="3">
        <v>42776</v>
      </c>
      <c r="AW2" s="3">
        <v>42776</v>
      </c>
      <c r="AX2" s="3">
        <v>42794</v>
      </c>
      <c r="AY2" s="1" t="s">
        <v>85</v>
      </c>
      <c r="AZ2" s="1" t="s">
        <v>209</v>
      </c>
      <c r="BA2">
        <v>18450</v>
      </c>
      <c r="BB2">
        <v>10</v>
      </c>
      <c r="BC2">
        <v>55484</v>
      </c>
      <c r="BD2" s="1"/>
      <c r="BF2" s="1"/>
      <c r="BG2" s="1"/>
      <c r="BJ2" s="1"/>
      <c r="BK2" s="1"/>
      <c r="BL2" s="1"/>
      <c r="BO2" s="1"/>
      <c r="BP2" s="1"/>
      <c r="BQ2">
        <v>24</v>
      </c>
      <c r="BR2">
        <v>55484</v>
      </c>
      <c r="BS2">
        <v>55484</v>
      </c>
    </row>
    <row r="3" spans="1:71" x14ac:dyDescent="0.35">
      <c r="A3" s="1" t="s">
        <v>67</v>
      </c>
      <c r="B3" s="1" t="s">
        <v>68</v>
      </c>
      <c r="C3" s="1" t="s">
        <v>69</v>
      </c>
      <c r="D3">
        <v>1</v>
      </c>
      <c r="E3">
        <v>1</v>
      </c>
      <c r="F3" s="2">
        <v>43420.590057870373</v>
      </c>
      <c r="G3" s="3">
        <v>42767</v>
      </c>
      <c r="H3" s="3">
        <v>42794</v>
      </c>
      <c r="I3" s="1" t="s">
        <v>70</v>
      </c>
      <c r="J3">
        <v>1234</v>
      </c>
      <c r="K3">
        <v>1231234455</v>
      </c>
      <c r="L3" s="1" t="s">
        <v>151</v>
      </c>
      <c r="N3" s="1" t="s">
        <v>71</v>
      </c>
      <c r="O3" s="1" t="s">
        <v>84</v>
      </c>
      <c r="P3" s="1" t="s">
        <v>84</v>
      </c>
      <c r="Q3" s="1" t="s">
        <v>84</v>
      </c>
      <c r="R3" s="1"/>
      <c r="S3" t="s">
        <v>84</v>
      </c>
      <c r="U3" s="1" t="s">
        <v>84</v>
      </c>
      <c r="V3" s="1" t="s">
        <v>84</v>
      </c>
      <c r="W3" s="1" t="s">
        <v>84</v>
      </c>
      <c r="X3" s="1" t="s">
        <v>72</v>
      </c>
      <c r="Y3" s="1" t="s">
        <v>197</v>
      </c>
      <c r="Z3" s="1" t="s">
        <v>200</v>
      </c>
      <c r="AA3" s="1" t="s">
        <v>73</v>
      </c>
      <c r="AB3">
        <v>2</v>
      </c>
      <c r="AC3" s="1" t="s">
        <v>76</v>
      </c>
      <c r="AD3">
        <v>201</v>
      </c>
      <c r="AE3" s="1" t="s">
        <v>80</v>
      </c>
      <c r="AF3" t="s">
        <v>204</v>
      </c>
      <c r="AG3" s="1" t="s">
        <v>135</v>
      </c>
      <c r="AH3">
        <v>0</v>
      </c>
      <c r="AI3">
        <v>0</v>
      </c>
      <c r="AJ3">
        <v>18450</v>
      </c>
      <c r="AK3">
        <v>0</v>
      </c>
      <c r="AL3">
        <v>18450</v>
      </c>
      <c r="AM3">
        <v>0</v>
      </c>
      <c r="AN3">
        <v>18450</v>
      </c>
      <c r="AO3">
        <v>0</v>
      </c>
      <c r="AP3" s="1" t="s">
        <v>72</v>
      </c>
      <c r="AQ3">
        <v>1</v>
      </c>
      <c r="AR3" s="1" t="s">
        <v>337</v>
      </c>
      <c r="AS3" t="s">
        <v>209</v>
      </c>
      <c r="AT3" t="s">
        <v>338</v>
      </c>
      <c r="AU3" s="1" t="s">
        <v>87</v>
      </c>
      <c r="AV3" s="3">
        <v>42776</v>
      </c>
      <c r="AW3" s="3">
        <v>42776</v>
      </c>
      <c r="AX3" s="3">
        <v>42794</v>
      </c>
      <c r="AY3" s="1" t="s">
        <v>85</v>
      </c>
      <c r="AZ3" s="1" t="s">
        <v>209</v>
      </c>
      <c r="BA3">
        <v>18450</v>
      </c>
      <c r="BB3">
        <v>10</v>
      </c>
      <c r="BC3">
        <v>55484</v>
      </c>
      <c r="BD3" s="1"/>
      <c r="BF3" s="1"/>
      <c r="BG3" s="1"/>
      <c r="BJ3" s="1"/>
      <c r="BK3" s="1"/>
      <c r="BL3" s="1"/>
      <c r="BO3" s="1"/>
      <c r="BP3" s="1"/>
      <c r="BQ3">
        <v>24</v>
      </c>
      <c r="BR3">
        <v>55484</v>
      </c>
      <c r="BS3">
        <v>55484</v>
      </c>
    </row>
    <row r="4" spans="1:71" x14ac:dyDescent="0.35">
      <c r="A4" s="1" t="s">
        <v>67</v>
      </c>
      <c r="B4" s="1" t="s">
        <v>68</v>
      </c>
      <c r="C4" s="1" t="s">
        <v>69</v>
      </c>
      <c r="D4">
        <v>1</v>
      </c>
      <c r="E4">
        <v>1</v>
      </c>
      <c r="F4" s="2">
        <v>43420.590057870373</v>
      </c>
      <c r="G4" s="3">
        <v>42767</v>
      </c>
      <c r="H4" s="3">
        <v>42794</v>
      </c>
      <c r="I4" s="1" t="s">
        <v>70</v>
      </c>
      <c r="J4">
        <v>1234</v>
      </c>
      <c r="K4">
        <v>1231234455</v>
      </c>
      <c r="L4" s="1" t="s">
        <v>151</v>
      </c>
      <c r="N4" s="1" t="s">
        <v>71</v>
      </c>
      <c r="O4" s="1" t="s">
        <v>84</v>
      </c>
      <c r="P4" s="1" t="s">
        <v>84</v>
      </c>
      <c r="Q4" s="1" t="s">
        <v>84</v>
      </c>
      <c r="R4" s="1"/>
      <c r="S4" t="s">
        <v>84</v>
      </c>
      <c r="U4" s="1" t="s">
        <v>84</v>
      </c>
      <c r="V4" s="1" t="s">
        <v>84</v>
      </c>
      <c r="W4" s="1" t="s">
        <v>84</v>
      </c>
      <c r="X4" s="1" t="s">
        <v>72</v>
      </c>
      <c r="Y4" s="1" t="s">
        <v>210</v>
      </c>
      <c r="Z4" s="1" t="s">
        <v>211</v>
      </c>
      <c r="AA4" s="1" t="s">
        <v>73</v>
      </c>
      <c r="AB4">
        <v>2</v>
      </c>
      <c r="AC4" s="1" t="s">
        <v>76</v>
      </c>
      <c r="AD4">
        <v>201</v>
      </c>
      <c r="AE4" s="1" t="s">
        <v>80</v>
      </c>
      <c r="AF4" t="s">
        <v>212</v>
      </c>
      <c r="AG4" s="1" t="s">
        <v>213</v>
      </c>
      <c r="AH4">
        <v>0</v>
      </c>
      <c r="AI4">
        <v>0</v>
      </c>
      <c r="AJ4">
        <v>21894</v>
      </c>
      <c r="AK4">
        <v>0</v>
      </c>
      <c r="AL4">
        <v>21894</v>
      </c>
      <c r="AM4">
        <v>0</v>
      </c>
      <c r="AN4">
        <v>21894</v>
      </c>
      <c r="AO4">
        <v>0</v>
      </c>
      <c r="AP4" s="1" t="s">
        <v>72</v>
      </c>
      <c r="AQ4">
        <v>1</v>
      </c>
      <c r="AR4" s="1" t="s">
        <v>337</v>
      </c>
      <c r="AS4" t="s">
        <v>209</v>
      </c>
      <c r="AT4" t="s">
        <v>338</v>
      </c>
      <c r="AU4" s="1" t="s">
        <v>87</v>
      </c>
      <c r="AV4" s="3">
        <v>42776</v>
      </c>
      <c r="AW4" s="3">
        <v>42776</v>
      </c>
      <c r="AX4" s="3">
        <v>42794</v>
      </c>
      <c r="AY4" s="1" t="s">
        <v>85</v>
      </c>
      <c r="AZ4" s="1" t="s">
        <v>209</v>
      </c>
      <c r="BA4">
        <v>18450</v>
      </c>
      <c r="BB4">
        <v>10</v>
      </c>
      <c r="BC4">
        <v>55484</v>
      </c>
      <c r="BD4" s="1"/>
      <c r="BF4" s="1"/>
      <c r="BG4" s="1"/>
      <c r="BJ4" s="1"/>
      <c r="BK4" s="1"/>
      <c r="BL4" s="1"/>
      <c r="BO4" s="1"/>
      <c r="BP4" s="1"/>
      <c r="BQ4">
        <v>24</v>
      </c>
      <c r="BR4">
        <v>55484</v>
      </c>
      <c r="BS4">
        <v>55484</v>
      </c>
    </row>
    <row r="5" spans="1:71" x14ac:dyDescent="0.35">
      <c r="A5" s="1" t="s">
        <v>67</v>
      </c>
      <c r="B5" s="1" t="s">
        <v>68</v>
      </c>
      <c r="C5" s="1" t="s">
        <v>69</v>
      </c>
      <c r="D5">
        <v>1</v>
      </c>
      <c r="E5">
        <v>1</v>
      </c>
      <c r="F5" s="2">
        <v>43420.590057870373</v>
      </c>
      <c r="G5" s="3">
        <v>42767</v>
      </c>
      <c r="H5" s="3">
        <v>42794</v>
      </c>
      <c r="I5" s="1" t="s">
        <v>70</v>
      </c>
      <c r="J5">
        <v>1234</v>
      </c>
      <c r="K5">
        <v>1231234455</v>
      </c>
      <c r="L5" s="1" t="s">
        <v>151</v>
      </c>
      <c r="N5" s="1" t="s">
        <v>71</v>
      </c>
      <c r="O5" s="1" t="s">
        <v>84</v>
      </c>
      <c r="P5" s="1" t="s">
        <v>84</v>
      </c>
      <c r="Q5" s="1" t="s">
        <v>84</v>
      </c>
      <c r="R5" s="1"/>
      <c r="S5" t="s">
        <v>84</v>
      </c>
      <c r="U5" s="1" t="s">
        <v>84</v>
      </c>
      <c r="V5" s="1" t="s">
        <v>84</v>
      </c>
      <c r="W5" s="1" t="s">
        <v>84</v>
      </c>
      <c r="X5" s="1" t="s">
        <v>72</v>
      </c>
      <c r="Y5" s="1" t="s">
        <v>152</v>
      </c>
      <c r="Z5" s="1" t="s">
        <v>164</v>
      </c>
      <c r="AA5" s="1" t="s">
        <v>73</v>
      </c>
      <c r="AB5">
        <v>2</v>
      </c>
      <c r="AC5" s="1" t="s">
        <v>76</v>
      </c>
      <c r="AD5">
        <v>202</v>
      </c>
      <c r="AE5" s="1" t="s">
        <v>81</v>
      </c>
      <c r="AF5" t="s">
        <v>178</v>
      </c>
      <c r="AG5" s="1" t="s">
        <v>182</v>
      </c>
      <c r="AH5">
        <v>0</v>
      </c>
      <c r="AI5">
        <v>0</v>
      </c>
      <c r="AJ5">
        <v>0</v>
      </c>
      <c r="AK5">
        <v>0</v>
      </c>
      <c r="AL5">
        <v>0</v>
      </c>
      <c r="AM5">
        <v>404</v>
      </c>
      <c r="AN5">
        <v>0</v>
      </c>
      <c r="AO5">
        <v>404</v>
      </c>
      <c r="AP5" s="1" t="s">
        <v>72</v>
      </c>
      <c r="AQ5">
        <v>1</v>
      </c>
      <c r="AR5" s="1" t="s">
        <v>337</v>
      </c>
      <c r="AS5" t="s">
        <v>209</v>
      </c>
      <c r="AT5" t="s">
        <v>338</v>
      </c>
      <c r="AU5" s="1" t="s">
        <v>87</v>
      </c>
      <c r="AV5" s="3">
        <v>42776</v>
      </c>
      <c r="AW5" s="3">
        <v>42776</v>
      </c>
      <c r="AX5" s="3">
        <v>42794</v>
      </c>
      <c r="AY5" s="1" t="s">
        <v>85</v>
      </c>
      <c r="AZ5" s="1" t="s">
        <v>209</v>
      </c>
      <c r="BA5">
        <v>18450</v>
      </c>
      <c r="BB5">
        <v>10</v>
      </c>
      <c r="BC5">
        <v>55484</v>
      </c>
      <c r="BD5" s="1"/>
      <c r="BF5" s="1"/>
      <c r="BG5" s="1"/>
      <c r="BJ5" s="1"/>
      <c r="BK5" s="1"/>
      <c r="BL5" s="1"/>
      <c r="BO5" s="1"/>
      <c r="BP5" s="1"/>
      <c r="BQ5">
        <v>24</v>
      </c>
      <c r="BR5">
        <v>55484</v>
      </c>
      <c r="BS5">
        <v>55484</v>
      </c>
    </row>
    <row r="6" spans="1:71" x14ac:dyDescent="0.35">
      <c r="A6" s="1" t="s">
        <v>67</v>
      </c>
      <c r="B6" s="1" t="s">
        <v>68</v>
      </c>
      <c r="C6" s="1" t="s">
        <v>69</v>
      </c>
      <c r="D6">
        <v>1</v>
      </c>
      <c r="E6">
        <v>1</v>
      </c>
      <c r="F6" s="2">
        <v>43420.590057870373</v>
      </c>
      <c r="G6" s="3">
        <v>42767</v>
      </c>
      <c r="H6" s="3">
        <v>42794</v>
      </c>
      <c r="I6" s="1" t="s">
        <v>70</v>
      </c>
      <c r="J6">
        <v>1234</v>
      </c>
      <c r="K6">
        <v>1231234455</v>
      </c>
      <c r="L6" s="1" t="s">
        <v>151</v>
      </c>
      <c r="N6" s="1" t="s">
        <v>71</v>
      </c>
      <c r="O6" s="1" t="s">
        <v>84</v>
      </c>
      <c r="P6" s="1" t="s">
        <v>84</v>
      </c>
      <c r="Q6" s="1" t="s">
        <v>84</v>
      </c>
      <c r="R6" s="1"/>
      <c r="S6" t="s">
        <v>84</v>
      </c>
      <c r="U6" s="1" t="s">
        <v>84</v>
      </c>
      <c r="V6" s="1" t="s">
        <v>84</v>
      </c>
      <c r="W6" s="1" t="s">
        <v>84</v>
      </c>
      <c r="X6" s="1" t="s">
        <v>72</v>
      </c>
      <c r="Y6" s="1" t="s">
        <v>153</v>
      </c>
      <c r="Z6" s="1" t="s">
        <v>165</v>
      </c>
      <c r="AA6" s="1" t="s">
        <v>73</v>
      </c>
      <c r="AB6">
        <v>2</v>
      </c>
      <c r="AC6" s="1" t="s">
        <v>76</v>
      </c>
      <c r="AD6">
        <v>202</v>
      </c>
      <c r="AE6" s="1" t="s">
        <v>81</v>
      </c>
      <c r="AF6" t="s">
        <v>179</v>
      </c>
      <c r="AG6" s="1" t="s">
        <v>183</v>
      </c>
      <c r="AH6">
        <v>0</v>
      </c>
      <c r="AI6">
        <v>0</v>
      </c>
      <c r="AJ6">
        <v>0</v>
      </c>
      <c r="AK6">
        <v>0</v>
      </c>
      <c r="AL6">
        <v>0</v>
      </c>
      <c r="AM6">
        <v>2337</v>
      </c>
      <c r="AN6">
        <v>0</v>
      </c>
      <c r="AO6">
        <v>2337</v>
      </c>
      <c r="AP6" s="1" t="s">
        <v>72</v>
      </c>
      <c r="AQ6">
        <v>1</v>
      </c>
      <c r="AR6" s="1" t="s">
        <v>337</v>
      </c>
      <c r="AS6" t="s">
        <v>209</v>
      </c>
      <c r="AT6" t="s">
        <v>338</v>
      </c>
      <c r="AU6" s="1" t="s">
        <v>87</v>
      </c>
      <c r="AV6" s="3">
        <v>42776</v>
      </c>
      <c r="AW6" s="3">
        <v>42776</v>
      </c>
      <c r="AX6" s="3">
        <v>42794</v>
      </c>
      <c r="AY6" s="1" t="s">
        <v>85</v>
      </c>
      <c r="AZ6" s="1" t="s">
        <v>209</v>
      </c>
      <c r="BA6">
        <v>18450</v>
      </c>
      <c r="BB6">
        <v>10</v>
      </c>
      <c r="BC6">
        <v>55484</v>
      </c>
      <c r="BD6" s="1"/>
      <c r="BF6" s="1"/>
      <c r="BG6" s="1"/>
      <c r="BJ6" s="1"/>
      <c r="BK6" s="1"/>
      <c r="BL6" s="1"/>
      <c r="BO6" s="1"/>
      <c r="BP6" s="1"/>
      <c r="BQ6">
        <v>24</v>
      </c>
      <c r="BR6">
        <v>55484</v>
      </c>
      <c r="BS6">
        <v>55484</v>
      </c>
    </row>
    <row r="7" spans="1:71" x14ac:dyDescent="0.35">
      <c r="A7" s="1" t="s">
        <v>67</v>
      </c>
      <c r="B7" s="1" t="s">
        <v>68</v>
      </c>
      <c r="C7" s="1" t="s">
        <v>69</v>
      </c>
      <c r="D7">
        <v>1</v>
      </c>
      <c r="E7">
        <v>1</v>
      </c>
      <c r="F7" s="2">
        <v>43420.590057870373</v>
      </c>
      <c r="G7" s="3">
        <v>42767</v>
      </c>
      <c r="H7" s="3">
        <v>42794</v>
      </c>
      <c r="I7" s="1" t="s">
        <v>70</v>
      </c>
      <c r="J7">
        <v>1234</v>
      </c>
      <c r="K7">
        <v>1231234455</v>
      </c>
      <c r="L7" s="1" t="s">
        <v>151</v>
      </c>
      <c r="N7" s="1" t="s">
        <v>71</v>
      </c>
      <c r="O7" s="1" t="s">
        <v>84</v>
      </c>
      <c r="P7" s="1" t="s">
        <v>84</v>
      </c>
      <c r="Q7" s="1" t="s">
        <v>84</v>
      </c>
      <c r="R7" s="1"/>
      <c r="S7" t="s">
        <v>84</v>
      </c>
      <c r="U7" s="1" t="s">
        <v>84</v>
      </c>
      <c r="V7" s="1" t="s">
        <v>84</v>
      </c>
      <c r="W7" s="1" t="s">
        <v>84</v>
      </c>
      <c r="X7" s="1" t="s">
        <v>72</v>
      </c>
      <c r="Y7" s="1" t="s">
        <v>154</v>
      </c>
      <c r="Z7" s="1" t="s">
        <v>166</v>
      </c>
      <c r="AA7" s="1" t="s">
        <v>73</v>
      </c>
      <c r="AB7">
        <v>2</v>
      </c>
      <c r="AC7" s="1" t="s">
        <v>76</v>
      </c>
      <c r="AD7">
        <v>202</v>
      </c>
      <c r="AE7" s="1" t="s">
        <v>81</v>
      </c>
      <c r="AF7" t="s">
        <v>180</v>
      </c>
      <c r="AG7" s="1" t="s">
        <v>184</v>
      </c>
      <c r="AH7">
        <v>0</v>
      </c>
      <c r="AI7">
        <v>0</v>
      </c>
      <c r="AJ7">
        <v>0</v>
      </c>
      <c r="AK7">
        <v>1430</v>
      </c>
      <c r="AL7">
        <v>0</v>
      </c>
      <c r="AM7">
        <v>2860</v>
      </c>
      <c r="AN7">
        <v>0</v>
      </c>
      <c r="AO7">
        <v>2860</v>
      </c>
      <c r="AP7" s="1" t="s">
        <v>72</v>
      </c>
      <c r="AQ7">
        <v>1</v>
      </c>
      <c r="AR7" s="1" t="s">
        <v>337</v>
      </c>
      <c r="AS7" t="s">
        <v>209</v>
      </c>
      <c r="AT7" t="s">
        <v>338</v>
      </c>
      <c r="AU7" s="1" t="s">
        <v>87</v>
      </c>
      <c r="AV7" s="3">
        <v>42776</v>
      </c>
      <c r="AW7" s="3">
        <v>42776</v>
      </c>
      <c r="AX7" s="3">
        <v>42794</v>
      </c>
      <c r="AY7" s="1" t="s">
        <v>85</v>
      </c>
      <c r="AZ7" s="1" t="s">
        <v>209</v>
      </c>
      <c r="BA7">
        <v>18450</v>
      </c>
      <c r="BB7">
        <v>10</v>
      </c>
      <c r="BC7">
        <v>55484</v>
      </c>
      <c r="BD7" s="1"/>
      <c r="BF7" s="1"/>
      <c r="BG7" s="1"/>
      <c r="BJ7" s="1"/>
      <c r="BK7" s="1"/>
      <c r="BL7" s="1"/>
      <c r="BO7" s="1"/>
      <c r="BP7" s="1"/>
      <c r="BQ7">
        <v>24</v>
      </c>
      <c r="BR7">
        <v>55484</v>
      </c>
      <c r="BS7">
        <v>55484</v>
      </c>
    </row>
    <row r="8" spans="1:71" x14ac:dyDescent="0.35">
      <c r="A8" s="1" t="s">
        <v>67</v>
      </c>
      <c r="B8" s="1" t="s">
        <v>68</v>
      </c>
      <c r="C8" s="1" t="s">
        <v>69</v>
      </c>
      <c r="D8">
        <v>1</v>
      </c>
      <c r="E8">
        <v>1</v>
      </c>
      <c r="F8" s="2">
        <v>43420.590057870373</v>
      </c>
      <c r="G8" s="3">
        <v>42767</v>
      </c>
      <c r="H8" s="3">
        <v>42794</v>
      </c>
      <c r="I8" s="1" t="s">
        <v>70</v>
      </c>
      <c r="J8">
        <v>1234</v>
      </c>
      <c r="K8">
        <v>1231234455</v>
      </c>
      <c r="L8" s="1" t="s">
        <v>151</v>
      </c>
      <c r="N8" s="1" t="s">
        <v>71</v>
      </c>
      <c r="O8" s="1" t="s">
        <v>84</v>
      </c>
      <c r="P8" s="1" t="s">
        <v>84</v>
      </c>
      <c r="Q8" s="1" t="s">
        <v>84</v>
      </c>
      <c r="R8" s="1"/>
      <c r="S8" t="s">
        <v>84</v>
      </c>
      <c r="U8" s="1" t="s">
        <v>84</v>
      </c>
      <c r="V8" s="1" t="s">
        <v>84</v>
      </c>
      <c r="W8" s="1" t="s">
        <v>84</v>
      </c>
      <c r="X8" s="1" t="s">
        <v>72</v>
      </c>
      <c r="Y8" s="1" t="s">
        <v>198</v>
      </c>
      <c r="Z8" s="1" t="s">
        <v>201</v>
      </c>
      <c r="AA8" s="1" t="s">
        <v>73</v>
      </c>
      <c r="AB8">
        <v>2</v>
      </c>
      <c r="AC8" s="1" t="s">
        <v>76</v>
      </c>
      <c r="AD8">
        <v>202</v>
      </c>
      <c r="AE8" s="1" t="s">
        <v>81</v>
      </c>
      <c r="AF8" t="s">
        <v>205</v>
      </c>
      <c r="AG8" s="1" t="s">
        <v>207</v>
      </c>
      <c r="AH8">
        <v>0</v>
      </c>
      <c r="AI8">
        <v>0</v>
      </c>
      <c r="AJ8">
        <v>0</v>
      </c>
      <c r="AK8">
        <v>1476</v>
      </c>
      <c r="AL8">
        <v>0</v>
      </c>
      <c r="AM8">
        <v>1476</v>
      </c>
      <c r="AN8">
        <v>0</v>
      </c>
      <c r="AO8">
        <v>1476</v>
      </c>
      <c r="AP8" s="1" t="s">
        <v>72</v>
      </c>
      <c r="AQ8">
        <v>1</v>
      </c>
      <c r="AR8" s="1" t="s">
        <v>337</v>
      </c>
      <c r="AS8" t="s">
        <v>209</v>
      </c>
      <c r="AT8" t="s">
        <v>338</v>
      </c>
      <c r="AU8" s="1" t="s">
        <v>87</v>
      </c>
      <c r="AV8" s="3">
        <v>42776</v>
      </c>
      <c r="AW8" s="3">
        <v>42776</v>
      </c>
      <c r="AX8" s="3">
        <v>42794</v>
      </c>
      <c r="AY8" s="1" t="s">
        <v>85</v>
      </c>
      <c r="AZ8" s="1" t="s">
        <v>209</v>
      </c>
      <c r="BA8">
        <v>18450</v>
      </c>
      <c r="BB8">
        <v>10</v>
      </c>
      <c r="BC8">
        <v>55484</v>
      </c>
      <c r="BD8" s="1"/>
      <c r="BF8" s="1"/>
      <c r="BG8" s="1"/>
      <c r="BJ8" s="1"/>
      <c r="BK8" s="1"/>
      <c r="BL8" s="1"/>
      <c r="BO8" s="1"/>
      <c r="BP8" s="1"/>
      <c r="BQ8">
        <v>24</v>
      </c>
      <c r="BR8">
        <v>55484</v>
      </c>
      <c r="BS8">
        <v>55484</v>
      </c>
    </row>
    <row r="9" spans="1:71" x14ac:dyDescent="0.35">
      <c r="A9" s="1" t="s">
        <v>67</v>
      </c>
      <c r="B9" s="1" t="s">
        <v>68</v>
      </c>
      <c r="C9" s="1" t="s">
        <v>69</v>
      </c>
      <c r="D9">
        <v>1</v>
      </c>
      <c r="E9">
        <v>1</v>
      </c>
      <c r="F9" s="2">
        <v>43420.590057870373</v>
      </c>
      <c r="G9" s="3">
        <v>42767</v>
      </c>
      <c r="H9" s="3">
        <v>42794</v>
      </c>
      <c r="I9" s="1" t="s">
        <v>70</v>
      </c>
      <c r="J9">
        <v>1234</v>
      </c>
      <c r="K9">
        <v>1231234455</v>
      </c>
      <c r="L9" s="1" t="s">
        <v>151</v>
      </c>
      <c r="N9" s="1" t="s">
        <v>71</v>
      </c>
      <c r="O9" s="1" t="s">
        <v>84</v>
      </c>
      <c r="P9" s="1" t="s">
        <v>84</v>
      </c>
      <c r="Q9" s="1" t="s">
        <v>84</v>
      </c>
      <c r="R9" s="1"/>
      <c r="S9" t="s">
        <v>84</v>
      </c>
      <c r="U9" s="1" t="s">
        <v>84</v>
      </c>
      <c r="V9" s="1" t="s">
        <v>84</v>
      </c>
      <c r="W9" s="1" t="s">
        <v>84</v>
      </c>
      <c r="X9" s="1" t="s">
        <v>72</v>
      </c>
      <c r="Y9" s="1" t="s">
        <v>155</v>
      </c>
      <c r="Z9" s="1" t="s">
        <v>167</v>
      </c>
      <c r="AA9" s="1" t="s">
        <v>73</v>
      </c>
      <c r="AB9">
        <v>2</v>
      </c>
      <c r="AC9" s="1" t="s">
        <v>76</v>
      </c>
      <c r="AD9">
        <v>220</v>
      </c>
      <c r="AE9" s="1" t="s">
        <v>176</v>
      </c>
      <c r="AF9">
        <v>3</v>
      </c>
      <c r="AG9" s="1" t="s">
        <v>145</v>
      </c>
      <c r="AH9">
        <v>0</v>
      </c>
      <c r="AI9">
        <v>0</v>
      </c>
      <c r="AJ9">
        <v>0</v>
      </c>
      <c r="AK9">
        <v>1181</v>
      </c>
      <c r="AL9">
        <v>0</v>
      </c>
      <c r="AM9">
        <v>2199</v>
      </c>
      <c r="AN9">
        <v>0</v>
      </c>
      <c r="AO9">
        <v>2199</v>
      </c>
      <c r="AP9" s="1" t="s">
        <v>72</v>
      </c>
      <c r="AQ9">
        <v>1</v>
      </c>
      <c r="AR9" s="1" t="s">
        <v>337</v>
      </c>
      <c r="AS9" t="s">
        <v>209</v>
      </c>
      <c r="AT9" t="s">
        <v>338</v>
      </c>
      <c r="AU9" s="1" t="s">
        <v>87</v>
      </c>
      <c r="AV9" s="3">
        <v>42776</v>
      </c>
      <c r="AW9" s="3">
        <v>42776</v>
      </c>
      <c r="AX9" s="3">
        <v>42794</v>
      </c>
      <c r="AY9" s="1" t="s">
        <v>85</v>
      </c>
      <c r="AZ9" s="1" t="s">
        <v>209</v>
      </c>
      <c r="BA9">
        <v>18450</v>
      </c>
      <c r="BB9">
        <v>10</v>
      </c>
      <c r="BC9">
        <v>55484</v>
      </c>
      <c r="BD9" s="1"/>
      <c r="BF9" s="1"/>
      <c r="BG9" s="1"/>
      <c r="BJ9" s="1"/>
      <c r="BK9" s="1"/>
      <c r="BL9" s="1"/>
      <c r="BO9" s="1"/>
      <c r="BP9" s="1"/>
      <c r="BQ9">
        <v>24</v>
      </c>
      <c r="BR9">
        <v>55484</v>
      </c>
      <c r="BS9">
        <v>55484</v>
      </c>
    </row>
    <row r="10" spans="1:71" x14ac:dyDescent="0.35">
      <c r="A10" s="1" t="s">
        <v>67</v>
      </c>
      <c r="B10" s="1" t="s">
        <v>68</v>
      </c>
      <c r="C10" s="1" t="s">
        <v>69</v>
      </c>
      <c r="D10">
        <v>1</v>
      </c>
      <c r="E10">
        <v>1</v>
      </c>
      <c r="F10" s="2">
        <v>43420.590057870373</v>
      </c>
      <c r="G10" s="3">
        <v>42767</v>
      </c>
      <c r="H10" s="3">
        <v>42794</v>
      </c>
      <c r="I10" s="1" t="s">
        <v>70</v>
      </c>
      <c r="J10">
        <v>1234</v>
      </c>
      <c r="K10">
        <v>1231234455</v>
      </c>
      <c r="L10" s="1" t="s">
        <v>151</v>
      </c>
      <c r="N10" s="1" t="s">
        <v>71</v>
      </c>
      <c r="O10" s="1" t="s">
        <v>84</v>
      </c>
      <c r="P10" s="1" t="s">
        <v>84</v>
      </c>
      <c r="Q10" s="1" t="s">
        <v>84</v>
      </c>
      <c r="R10" s="1"/>
      <c r="S10" t="s">
        <v>84</v>
      </c>
      <c r="U10" s="1" t="s">
        <v>84</v>
      </c>
      <c r="V10" s="1" t="s">
        <v>84</v>
      </c>
      <c r="W10" s="1" t="s">
        <v>84</v>
      </c>
      <c r="X10" s="1" t="s">
        <v>72</v>
      </c>
      <c r="Y10" s="1" t="s">
        <v>110</v>
      </c>
      <c r="Z10" s="1" t="s">
        <v>113</v>
      </c>
      <c r="AA10" s="1" t="s">
        <v>73</v>
      </c>
      <c r="AB10">
        <v>2</v>
      </c>
      <c r="AC10" s="1" t="s">
        <v>76</v>
      </c>
      <c r="AD10">
        <v>221</v>
      </c>
      <c r="AE10" s="1" t="s">
        <v>116</v>
      </c>
      <c r="AF10">
        <v>1</v>
      </c>
      <c r="AG10" s="1" t="s">
        <v>119</v>
      </c>
      <c r="AH10">
        <v>0</v>
      </c>
      <c r="AI10">
        <v>0</v>
      </c>
      <c r="AJ10">
        <v>0</v>
      </c>
      <c r="AK10">
        <v>7544</v>
      </c>
      <c r="AL10">
        <v>437</v>
      </c>
      <c r="AM10">
        <v>7544</v>
      </c>
      <c r="AN10">
        <v>0</v>
      </c>
      <c r="AO10">
        <v>7107</v>
      </c>
      <c r="AP10" s="1" t="s">
        <v>72</v>
      </c>
      <c r="AQ10">
        <v>1</v>
      </c>
      <c r="AR10" s="1" t="s">
        <v>337</v>
      </c>
      <c r="AS10" t="s">
        <v>209</v>
      </c>
      <c r="AT10" t="s">
        <v>338</v>
      </c>
      <c r="AU10" s="1" t="s">
        <v>87</v>
      </c>
      <c r="AV10" s="3">
        <v>42776</v>
      </c>
      <c r="AW10" s="3">
        <v>42776</v>
      </c>
      <c r="AX10" s="3">
        <v>42794</v>
      </c>
      <c r="AY10" s="1" t="s">
        <v>85</v>
      </c>
      <c r="AZ10" s="1" t="s">
        <v>209</v>
      </c>
      <c r="BA10">
        <v>18450</v>
      </c>
      <c r="BB10">
        <v>10</v>
      </c>
      <c r="BC10">
        <v>55484</v>
      </c>
      <c r="BD10" s="1"/>
      <c r="BF10" s="1"/>
      <c r="BG10" s="1"/>
      <c r="BJ10" s="1"/>
      <c r="BK10" s="1"/>
      <c r="BL10" s="1"/>
      <c r="BO10" s="1"/>
      <c r="BP10" s="1"/>
      <c r="BQ10">
        <v>24</v>
      </c>
      <c r="BR10">
        <v>55484</v>
      </c>
      <c r="BS10">
        <v>55484</v>
      </c>
    </row>
    <row r="11" spans="1:71" x14ac:dyDescent="0.35">
      <c r="A11" s="1" t="s">
        <v>67</v>
      </c>
      <c r="B11" s="1" t="s">
        <v>68</v>
      </c>
      <c r="C11" s="1" t="s">
        <v>69</v>
      </c>
      <c r="D11">
        <v>1</v>
      </c>
      <c r="E11">
        <v>1</v>
      </c>
      <c r="F11" s="2">
        <v>43420.590057870373</v>
      </c>
      <c r="G11" s="3">
        <v>42767</v>
      </c>
      <c r="H11" s="3">
        <v>42794</v>
      </c>
      <c r="I11" s="1" t="s">
        <v>70</v>
      </c>
      <c r="J11">
        <v>1234</v>
      </c>
      <c r="K11">
        <v>1231234455</v>
      </c>
      <c r="L11" s="1" t="s">
        <v>151</v>
      </c>
      <c r="N11" s="1" t="s">
        <v>71</v>
      </c>
      <c r="O11" s="1" t="s">
        <v>84</v>
      </c>
      <c r="P11" s="1" t="s">
        <v>84</v>
      </c>
      <c r="Q11" s="1" t="s">
        <v>84</v>
      </c>
      <c r="R11" s="1"/>
      <c r="S11" t="s">
        <v>84</v>
      </c>
      <c r="U11" s="1" t="s">
        <v>84</v>
      </c>
      <c r="V11" s="1" t="s">
        <v>84</v>
      </c>
      <c r="W11" s="1" t="s">
        <v>84</v>
      </c>
      <c r="X11" s="1" t="s">
        <v>72</v>
      </c>
      <c r="Y11" s="1" t="s">
        <v>111</v>
      </c>
      <c r="Z11" s="1" t="s">
        <v>114</v>
      </c>
      <c r="AA11" s="1" t="s">
        <v>73</v>
      </c>
      <c r="AB11">
        <v>2</v>
      </c>
      <c r="AC11" s="1" t="s">
        <v>76</v>
      </c>
      <c r="AD11">
        <v>221</v>
      </c>
      <c r="AE11" s="1" t="s">
        <v>116</v>
      </c>
      <c r="AF11">
        <v>2</v>
      </c>
      <c r="AG11" s="1" t="s">
        <v>120</v>
      </c>
      <c r="AH11">
        <v>0</v>
      </c>
      <c r="AI11">
        <v>0</v>
      </c>
      <c r="AJ11">
        <v>543.4</v>
      </c>
      <c r="AK11">
        <v>0</v>
      </c>
      <c r="AL11">
        <v>886.34</v>
      </c>
      <c r="AM11">
        <v>0</v>
      </c>
      <c r="AN11">
        <v>886.34</v>
      </c>
      <c r="AO11">
        <v>0</v>
      </c>
      <c r="AP11" s="1" t="s">
        <v>72</v>
      </c>
      <c r="AQ11">
        <v>1</v>
      </c>
      <c r="AR11" s="1" t="s">
        <v>337</v>
      </c>
      <c r="AS11" t="s">
        <v>209</v>
      </c>
      <c r="AT11" t="s">
        <v>338</v>
      </c>
      <c r="AU11" s="1" t="s">
        <v>87</v>
      </c>
      <c r="AV11" s="3">
        <v>42776</v>
      </c>
      <c r="AW11" s="3">
        <v>42776</v>
      </c>
      <c r="AX11" s="3">
        <v>42794</v>
      </c>
      <c r="AY11" s="1" t="s">
        <v>85</v>
      </c>
      <c r="AZ11" s="1" t="s">
        <v>209</v>
      </c>
      <c r="BA11">
        <v>18450</v>
      </c>
      <c r="BB11">
        <v>10</v>
      </c>
      <c r="BC11">
        <v>55484</v>
      </c>
      <c r="BD11" s="1"/>
      <c r="BF11" s="1"/>
      <c r="BG11" s="1"/>
      <c r="BJ11" s="1"/>
      <c r="BK11" s="1"/>
      <c r="BL11" s="1"/>
      <c r="BO11" s="1"/>
      <c r="BP11" s="1"/>
      <c r="BQ11">
        <v>24</v>
      </c>
      <c r="BR11">
        <v>55484</v>
      </c>
      <c r="BS11">
        <v>55484</v>
      </c>
    </row>
    <row r="12" spans="1:71" x14ac:dyDescent="0.35">
      <c r="A12" s="1" t="s">
        <v>67</v>
      </c>
      <c r="B12" s="1" t="s">
        <v>68</v>
      </c>
      <c r="C12" s="1" t="s">
        <v>69</v>
      </c>
      <c r="D12">
        <v>1</v>
      </c>
      <c r="E12">
        <v>1</v>
      </c>
      <c r="F12" s="2">
        <v>43420.590057870373</v>
      </c>
      <c r="G12" s="3">
        <v>42767</v>
      </c>
      <c r="H12" s="3">
        <v>42794</v>
      </c>
      <c r="I12" s="1" t="s">
        <v>70</v>
      </c>
      <c r="J12">
        <v>1234</v>
      </c>
      <c r="K12">
        <v>1231234455</v>
      </c>
      <c r="L12" s="1" t="s">
        <v>151</v>
      </c>
      <c r="N12" s="1" t="s">
        <v>71</v>
      </c>
      <c r="O12" s="1" t="s">
        <v>84</v>
      </c>
      <c r="P12" s="1" t="s">
        <v>84</v>
      </c>
      <c r="Q12" s="1" t="s">
        <v>84</v>
      </c>
      <c r="R12" s="1"/>
      <c r="S12" t="s">
        <v>84</v>
      </c>
      <c r="U12" s="1" t="s">
        <v>84</v>
      </c>
      <c r="V12" s="1" t="s">
        <v>84</v>
      </c>
      <c r="W12" s="1" t="s">
        <v>84</v>
      </c>
      <c r="X12" s="1" t="s">
        <v>72</v>
      </c>
      <c r="Y12" s="1" t="s">
        <v>156</v>
      </c>
      <c r="Z12" s="1" t="s">
        <v>141</v>
      </c>
      <c r="AA12" s="1" t="s">
        <v>73</v>
      </c>
      <c r="AB12">
        <v>2</v>
      </c>
      <c r="AC12" s="1" t="s">
        <v>76</v>
      </c>
      <c r="AD12">
        <v>230</v>
      </c>
      <c r="AE12" s="1" t="s">
        <v>141</v>
      </c>
      <c r="AG12" s="1" t="s">
        <v>141</v>
      </c>
      <c r="AH12">
        <v>0</v>
      </c>
      <c r="AI12">
        <v>0</v>
      </c>
      <c r="AJ12">
        <v>0</v>
      </c>
      <c r="AK12">
        <v>9950</v>
      </c>
      <c r="AL12">
        <v>0</v>
      </c>
      <c r="AM12">
        <v>18620</v>
      </c>
      <c r="AN12">
        <v>0</v>
      </c>
      <c r="AO12">
        <v>18620</v>
      </c>
      <c r="AP12" s="1" t="s">
        <v>72</v>
      </c>
      <c r="AQ12">
        <v>1</v>
      </c>
      <c r="AR12" s="1" t="s">
        <v>337</v>
      </c>
      <c r="AS12" t="s">
        <v>209</v>
      </c>
      <c r="AT12" t="s">
        <v>338</v>
      </c>
      <c r="AU12" s="1" t="s">
        <v>87</v>
      </c>
      <c r="AV12" s="3">
        <v>42776</v>
      </c>
      <c r="AW12" s="3">
        <v>42776</v>
      </c>
      <c r="AX12" s="3">
        <v>42794</v>
      </c>
      <c r="AY12" s="1" t="s">
        <v>85</v>
      </c>
      <c r="AZ12" s="1" t="s">
        <v>209</v>
      </c>
      <c r="BA12">
        <v>18450</v>
      </c>
      <c r="BB12">
        <v>10</v>
      </c>
      <c r="BC12">
        <v>55484</v>
      </c>
      <c r="BD12" s="1"/>
      <c r="BF12" s="1"/>
      <c r="BG12" s="1"/>
      <c r="BJ12" s="1"/>
      <c r="BK12" s="1"/>
      <c r="BL12" s="1"/>
      <c r="BO12" s="1"/>
      <c r="BP12" s="1"/>
      <c r="BQ12">
        <v>24</v>
      </c>
      <c r="BR12">
        <v>55484</v>
      </c>
      <c r="BS12">
        <v>55484</v>
      </c>
    </row>
    <row r="13" spans="1:71" x14ac:dyDescent="0.35">
      <c r="A13" s="1" t="s">
        <v>67</v>
      </c>
      <c r="B13" s="1" t="s">
        <v>68</v>
      </c>
      <c r="C13" s="1" t="s">
        <v>69</v>
      </c>
      <c r="D13">
        <v>1</v>
      </c>
      <c r="E13">
        <v>1</v>
      </c>
      <c r="F13" s="2">
        <v>43420.590057870373</v>
      </c>
      <c r="G13" s="3">
        <v>42767</v>
      </c>
      <c r="H13" s="3">
        <v>42794</v>
      </c>
      <c r="I13" s="1" t="s">
        <v>70</v>
      </c>
      <c r="J13">
        <v>1234</v>
      </c>
      <c r="K13">
        <v>1231234455</v>
      </c>
      <c r="L13" s="1" t="s">
        <v>151</v>
      </c>
      <c r="N13" s="1" t="s">
        <v>71</v>
      </c>
      <c r="O13" s="1" t="s">
        <v>84</v>
      </c>
      <c r="P13" s="1" t="s">
        <v>84</v>
      </c>
      <c r="Q13" s="1" t="s">
        <v>84</v>
      </c>
      <c r="R13" s="1"/>
      <c r="S13" t="s">
        <v>84</v>
      </c>
      <c r="U13" s="1" t="s">
        <v>84</v>
      </c>
      <c r="V13" s="1" t="s">
        <v>84</v>
      </c>
      <c r="W13" s="1" t="s">
        <v>84</v>
      </c>
      <c r="X13" s="1" t="s">
        <v>72</v>
      </c>
      <c r="Y13" s="1" t="s">
        <v>126</v>
      </c>
      <c r="Z13" s="1" t="s">
        <v>128</v>
      </c>
      <c r="AA13" s="1" t="s">
        <v>74</v>
      </c>
      <c r="AB13">
        <v>4</v>
      </c>
      <c r="AC13" s="1" t="s">
        <v>77</v>
      </c>
      <c r="AD13">
        <v>401</v>
      </c>
      <c r="AE13" s="1" t="s">
        <v>83</v>
      </c>
      <c r="AF13" t="s">
        <v>129</v>
      </c>
      <c r="AG13" s="1" t="s">
        <v>131</v>
      </c>
      <c r="AH13">
        <v>0</v>
      </c>
      <c r="AI13">
        <v>0</v>
      </c>
      <c r="AJ13">
        <v>873</v>
      </c>
      <c r="AK13">
        <v>0</v>
      </c>
      <c r="AL13">
        <v>1746</v>
      </c>
      <c r="AM13">
        <v>0</v>
      </c>
      <c r="AN13">
        <v>1746</v>
      </c>
      <c r="AO13">
        <v>0</v>
      </c>
      <c r="AP13" s="1" t="s">
        <v>72</v>
      </c>
      <c r="AQ13">
        <v>1</v>
      </c>
      <c r="AR13" s="1" t="s">
        <v>337</v>
      </c>
      <c r="AS13" t="s">
        <v>209</v>
      </c>
      <c r="AT13" t="s">
        <v>338</v>
      </c>
      <c r="AU13" s="1" t="s">
        <v>87</v>
      </c>
      <c r="AV13" s="3">
        <v>42776</v>
      </c>
      <c r="AW13" s="3">
        <v>42776</v>
      </c>
      <c r="AX13" s="3">
        <v>42794</v>
      </c>
      <c r="AY13" s="1" t="s">
        <v>85</v>
      </c>
      <c r="AZ13" s="1" t="s">
        <v>209</v>
      </c>
      <c r="BA13">
        <v>18450</v>
      </c>
      <c r="BB13">
        <v>10</v>
      </c>
      <c r="BC13">
        <v>55484</v>
      </c>
      <c r="BD13" s="1"/>
      <c r="BF13" s="1"/>
      <c r="BG13" s="1"/>
      <c r="BJ13" s="1"/>
      <c r="BK13" s="1"/>
      <c r="BL13" s="1"/>
      <c r="BO13" s="1"/>
      <c r="BP13" s="1"/>
      <c r="BQ13">
        <v>24</v>
      </c>
      <c r="BR13">
        <v>55484</v>
      </c>
      <c r="BS13">
        <v>55484</v>
      </c>
    </row>
    <row r="14" spans="1:71" x14ac:dyDescent="0.35">
      <c r="A14" s="1" t="s">
        <v>67</v>
      </c>
      <c r="B14" s="1" t="s">
        <v>68</v>
      </c>
      <c r="C14" s="1" t="s">
        <v>69</v>
      </c>
      <c r="D14">
        <v>1</v>
      </c>
      <c r="E14">
        <v>1</v>
      </c>
      <c r="F14" s="2">
        <v>43420.590057870373</v>
      </c>
      <c r="G14" s="3">
        <v>42767</v>
      </c>
      <c r="H14" s="3">
        <v>42794</v>
      </c>
      <c r="I14" s="1" t="s">
        <v>70</v>
      </c>
      <c r="J14">
        <v>1234</v>
      </c>
      <c r="K14">
        <v>1231234455</v>
      </c>
      <c r="L14" s="1" t="s">
        <v>151</v>
      </c>
      <c r="N14" s="1" t="s">
        <v>71</v>
      </c>
      <c r="O14" s="1" t="s">
        <v>84</v>
      </c>
      <c r="P14" s="1" t="s">
        <v>84</v>
      </c>
      <c r="Q14" s="1" t="s">
        <v>84</v>
      </c>
      <c r="R14" s="1"/>
      <c r="S14" t="s">
        <v>84</v>
      </c>
      <c r="U14" s="1" t="s">
        <v>84</v>
      </c>
      <c r="V14" s="1" t="s">
        <v>84</v>
      </c>
      <c r="W14" s="1" t="s">
        <v>84</v>
      </c>
      <c r="X14" s="1" t="s">
        <v>72</v>
      </c>
      <c r="Y14" s="1" t="s">
        <v>157</v>
      </c>
      <c r="Z14" s="1" t="s">
        <v>168</v>
      </c>
      <c r="AA14" s="1" t="s">
        <v>74</v>
      </c>
      <c r="AB14">
        <v>4</v>
      </c>
      <c r="AC14" s="1" t="s">
        <v>77</v>
      </c>
      <c r="AD14">
        <v>401</v>
      </c>
      <c r="AE14" s="1" t="s">
        <v>83</v>
      </c>
      <c r="AF14" t="s">
        <v>144</v>
      </c>
      <c r="AG14" s="1" t="s">
        <v>185</v>
      </c>
      <c r="AH14">
        <v>0</v>
      </c>
      <c r="AI14">
        <v>0</v>
      </c>
      <c r="AJ14">
        <v>230</v>
      </c>
      <c r="AK14">
        <v>0</v>
      </c>
      <c r="AL14">
        <v>460</v>
      </c>
      <c r="AM14">
        <v>0</v>
      </c>
      <c r="AN14">
        <v>460</v>
      </c>
      <c r="AO14">
        <v>0</v>
      </c>
      <c r="AP14" s="1" t="s">
        <v>72</v>
      </c>
      <c r="AQ14">
        <v>1</v>
      </c>
      <c r="AR14" s="1" t="s">
        <v>337</v>
      </c>
      <c r="AS14" t="s">
        <v>209</v>
      </c>
      <c r="AT14" t="s">
        <v>338</v>
      </c>
      <c r="AU14" s="1" t="s">
        <v>87</v>
      </c>
      <c r="AV14" s="3">
        <v>42776</v>
      </c>
      <c r="AW14" s="3">
        <v>42776</v>
      </c>
      <c r="AX14" s="3">
        <v>42794</v>
      </c>
      <c r="AY14" s="1" t="s">
        <v>85</v>
      </c>
      <c r="AZ14" s="1" t="s">
        <v>209</v>
      </c>
      <c r="BA14">
        <v>18450</v>
      </c>
      <c r="BB14">
        <v>10</v>
      </c>
      <c r="BC14">
        <v>55484</v>
      </c>
      <c r="BD14" s="1"/>
      <c r="BF14" s="1"/>
      <c r="BG14" s="1"/>
      <c r="BJ14" s="1"/>
      <c r="BK14" s="1"/>
      <c r="BL14" s="1"/>
      <c r="BO14" s="1"/>
      <c r="BP14" s="1"/>
      <c r="BQ14">
        <v>24</v>
      </c>
      <c r="BR14">
        <v>55484</v>
      </c>
      <c r="BS14">
        <v>55484</v>
      </c>
    </row>
    <row r="15" spans="1:71" x14ac:dyDescent="0.35">
      <c r="A15" s="1" t="s">
        <v>67</v>
      </c>
      <c r="B15" s="1" t="s">
        <v>68</v>
      </c>
      <c r="C15" s="1" t="s">
        <v>69</v>
      </c>
      <c r="D15">
        <v>1</v>
      </c>
      <c r="E15">
        <v>1</v>
      </c>
      <c r="F15" s="2">
        <v>43420.590057870373</v>
      </c>
      <c r="G15" s="3">
        <v>42767</v>
      </c>
      <c r="H15" s="3">
        <v>42794</v>
      </c>
      <c r="I15" s="1" t="s">
        <v>70</v>
      </c>
      <c r="J15">
        <v>1234</v>
      </c>
      <c r="K15">
        <v>1231234455</v>
      </c>
      <c r="L15" s="1" t="s">
        <v>151</v>
      </c>
      <c r="N15" s="1" t="s">
        <v>71</v>
      </c>
      <c r="O15" s="1" t="s">
        <v>84</v>
      </c>
      <c r="P15" s="1" t="s">
        <v>84</v>
      </c>
      <c r="Q15" s="1" t="s">
        <v>84</v>
      </c>
      <c r="R15" s="1"/>
      <c r="S15" t="s">
        <v>84</v>
      </c>
      <c r="U15" s="1" t="s">
        <v>84</v>
      </c>
      <c r="V15" s="1" t="s">
        <v>84</v>
      </c>
      <c r="W15" s="1" t="s">
        <v>84</v>
      </c>
      <c r="X15" s="1" t="s">
        <v>72</v>
      </c>
      <c r="Y15" s="1" t="s">
        <v>158</v>
      </c>
      <c r="Z15" s="1" t="s">
        <v>169</v>
      </c>
      <c r="AA15" s="1" t="s">
        <v>74</v>
      </c>
      <c r="AB15">
        <v>4</v>
      </c>
      <c r="AC15" s="1" t="s">
        <v>77</v>
      </c>
      <c r="AD15">
        <v>402</v>
      </c>
      <c r="AE15" s="1" t="s">
        <v>177</v>
      </c>
      <c r="AF15" t="s">
        <v>123</v>
      </c>
      <c r="AG15" s="1" t="s">
        <v>186</v>
      </c>
      <c r="AH15">
        <v>0</v>
      </c>
      <c r="AI15">
        <v>0</v>
      </c>
      <c r="AJ15">
        <v>0</v>
      </c>
      <c r="AK15">
        <v>0</v>
      </c>
      <c r="AL15">
        <v>1900</v>
      </c>
      <c r="AM15">
        <v>0</v>
      </c>
      <c r="AN15">
        <v>1900</v>
      </c>
      <c r="AO15">
        <v>0</v>
      </c>
      <c r="AP15" s="1" t="s">
        <v>72</v>
      </c>
      <c r="AQ15">
        <v>1</v>
      </c>
      <c r="AR15" s="1" t="s">
        <v>337</v>
      </c>
      <c r="AS15" t="s">
        <v>209</v>
      </c>
      <c r="AT15" t="s">
        <v>338</v>
      </c>
      <c r="AU15" s="1" t="s">
        <v>87</v>
      </c>
      <c r="AV15" s="3">
        <v>42776</v>
      </c>
      <c r="AW15" s="3">
        <v>42776</v>
      </c>
      <c r="AX15" s="3">
        <v>42794</v>
      </c>
      <c r="AY15" s="1" t="s">
        <v>85</v>
      </c>
      <c r="AZ15" s="1" t="s">
        <v>209</v>
      </c>
      <c r="BA15">
        <v>18450</v>
      </c>
      <c r="BB15">
        <v>10</v>
      </c>
      <c r="BC15">
        <v>55484</v>
      </c>
      <c r="BD15" s="1"/>
      <c r="BF15" s="1"/>
      <c r="BG15" s="1"/>
      <c r="BJ15" s="1"/>
      <c r="BK15" s="1"/>
      <c r="BL15" s="1"/>
      <c r="BO15" s="1"/>
      <c r="BP15" s="1"/>
      <c r="BQ15">
        <v>24</v>
      </c>
      <c r="BR15">
        <v>55484</v>
      </c>
      <c r="BS15">
        <v>55484</v>
      </c>
    </row>
    <row r="16" spans="1:71" x14ac:dyDescent="0.35">
      <c r="A16" s="1" t="s">
        <v>67</v>
      </c>
      <c r="B16" s="1" t="s">
        <v>68</v>
      </c>
      <c r="C16" s="1" t="s">
        <v>69</v>
      </c>
      <c r="D16">
        <v>1</v>
      </c>
      <c r="E16">
        <v>1</v>
      </c>
      <c r="F16" s="2">
        <v>43420.590057870373</v>
      </c>
      <c r="G16" s="3">
        <v>42767</v>
      </c>
      <c r="H16" s="3">
        <v>42794</v>
      </c>
      <c r="I16" s="1" t="s">
        <v>70</v>
      </c>
      <c r="J16">
        <v>1234</v>
      </c>
      <c r="K16">
        <v>1231234455</v>
      </c>
      <c r="L16" s="1" t="s">
        <v>151</v>
      </c>
      <c r="N16" s="1" t="s">
        <v>71</v>
      </c>
      <c r="O16" s="1" t="s">
        <v>84</v>
      </c>
      <c r="P16" s="1" t="s">
        <v>84</v>
      </c>
      <c r="Q16" s="1" t="s">
        <v>84</v>
      </c>
      <c r="R16" s="1"/>
      <c r="S16" t="s">
        <v>84</v>
      </c>
      <c r="U16" s="1" t="s">
        <v>84</v>
      </c>
      <c r="V16" s="1" t="s">
        <v>84</v>
      </c>
      <c r="W16" s="1" t="s">
        <v>84</v>
      </c>
      <c r="X16" s="1" t="s">
        <v>72</v>
      </c>
      <c r="Y16" s="1" t="s">
        <v>159</v>
      </c>
      <c r="Z16" s="1" t="s">
        <v>170</v>
      </c>
      <c r="AA16" s="1" t="s">
        <v>74</v>
      </c>
      <c r="AB16">
        <v>4</v>
      </c>
      <c r="AC16" s="1" t="s">
        <v>77</v>
      </c>
      <c r="AD16">
        <v>403</v>
      </c>
      <c r="AE16" s="1" t="s">
        <v>82</v>
      </c>
      <c r="AF16" t="s">
        <v>129</v>
      </c>
      <c r="AG16" s="1" t="s">
        <v>133</v>
      </c>
      <c r="AH16">
        <v>0</v>
      </c>
      <c r="AI16">
        <v>0</v>
      </c>
      <c r="AJ16">
        <v>0</v>
      </c>
      <c r="AK16">
        <v>0</v>
      </c>
      <c r="AL16">
        <v>328.46</v>
      </c>
      <c r="AM16">
        <v>0</v>
      </c>
      <c r="AN16">
        <v>328.46</v>
      </c>
      <c r="AO16">
        <v>0</v>
      </c>
      <c r="AP16" s="1" t="s">
        <v>72</v>
      </c>
      <c r="AQ16">
        <v>1</v>
      </c>
      <c r="AR16" s="1" t="s">
        <v>337</v>
      </c>
      <c r="AS16" t="s">
        <v>209</v>
      </c>
      <c r="AT16" t="s">
        <v>338</v>
      </c>
      <c r="AU16" s="1" t="s">
        <v>87</v>
      </c>
      <c r="AV16" s="3">
        <v>42776</v>
      </c>
      <c r="AW16" s="3">
        <v>42776</v>
      </c>
      <c r="AX16" s="3">
        <v>42794</v>
      </c>
      <c r="AY16" s="1" t="s">
        <v>85</v>
      </c>
      <c r="AZ16" s="1" t="s">
        <v>209</v>
      </c>
      <c r="BA16">
        <v>18450</v>
      </c>
      <c r="BB16">
        <v>10</v>
      </c>
      <c r="BC16">
        <v>55484</v>
      </c>
      <c r="BD16" s="1"/>
      <c r="BF16" s="1"/>
      <c r="BG16" s="1"/>
      <c r="BJ16" s="1"/>
      <c r="BK16" s="1"/>
      <c r="BL16" s="1"/>
      <c r="BO16" s="1"/>
      <c r="BP16" s="1"/>
      <c r="BQ16">
        <v>24</v>
      </c>
      <c r="BR16">
        <v>55484</v>
      </c>
      <c r="BS16">
        <v>55484</v>
      </c>
    </row>
    <row r="17" spans="1:71" x14ac:dyDescent="0.35">
      <c r="A17" s="1" t="s">
        <v>67</v>
      </c>
      <c r="B17" s="1" t="s">
        <v>68</v>
      </c>
      <c r="C17" s="1" t="s">
        <v>69</v>
      </c>
      <c r="D17">
        <v>1</v>
      </c>
      <c r="E17">
        <v>1</v>
      </c>
      <c r="F17" s="2">
        <v>43420.590057870373</v>
      </c>
      <c r="G17" s="3">
        <v>42767</v>
      </c>
      <c r="H17" s="3">
        <v>42794</v>
      </c>
      <c r="I17" s="1" t="s">
        <v>70</v>
      </c>
      <c r="J17">
        <v>1234</v>
      </c>
      <c r="K17">
        <v>1231234455</v>
      </c>
      <c r="L17" s="1" t="s">
        <v>151</v>
      </c>
      <c r="N17" s="1" t="s">
        <v>71</v>
      </c>
      <c r="O17" s="1" t="s">
        <v>84</v>
      </c>
      <c r="P17" s="1" t="s">
        <v>84</v>
      </c>
      <c r="Q17" s="1" t="s">
        <v>84</v>
      </c>
      <c r="R17" s="1"/>
      <c r="S17" t="s">
        <v>84</v>
      </c>
      <c r="U17" s="1" t="s">
        <v>84</v>
      </c>
      <c r="V17" s="1" t="s">
        <v>84</v>
      </c>
      <c r="W17" s="1" t="s">
        <v>84</v>
      </c>
      <c r="X17" s="1" t="s">
        <v>72</v>
      </c>
      <c r="Y17" s="1" t="s">
        <v>160</v>
      </c>
      <c r="Z17" s="1" t="s">
        <v>171</v>
      </c>
      <c r="AA17" s="1" t="s">
        <v>74</v>
      </c>
      <c r="AB17">
        <v>4</v>
      </c>
      <c r="AC17" s="1" t="s">
        <v>77</v>
      </c>
      <c r="AD17">
        <v>403</v>
      </c>
      <c r="AE17" s="1" t="s">
        <v>82</v>
      </c>
      <c r="AF17" t="s">
        <v>181</v>
      </c>
      <c r="AG17" s="1" t="s">
        <v>187</v>
      </c>
      <c r="AH17">
        <v>0</v>
      </c>
      <c r="AI17">
        <v>0</v>
      </c>
      <c r="AJ17">
        <v>1162.5999999999999</v>
      </c>
      <c r="AK17">
        <v>0</v>
      </c>
      <c r="AL17">
        <v>2325.1999999999998</v>
      </c>
      <c r="AM17">
        <v>0</v>
      </c>
      <c r="AN17">
        <v>2325.1999999999998</v>
      </c>
      <c r="AO17">
        <v>0</v>
      </c>
      <c r="AP17" s="1" t="s">
        <v>72</v>
      </c>
      <c r="AQ17">
        <v>1</v>
      </c>
      <c r="AR17" s="1" t="s">
        <v>337</v>
      </c>
      <c r="AS17" t="s">
        <v>209</v>
      </c>
      <c r="AT17" t="s">
        <v>338</v>
      </c>
      <c r="AU17" s="1" t="s">
        <v>87</v>
      </c>
      <c r="AV17" s="3">
        <v>42776</v>
      </c>
      <c r="AW17" s="3">
        <v>42776</v>
      </c>
      <c r="AX17" s="3">
        <v>42794</v>
      </c>
      <c r="AY17" s="1" t="s">
        <v>85</v>
      </c>
      <c r="AZ17" s="1" t="s">
        <v>209</v>
      </c>
      <c r="BA17">
        <v>18450</v>
      </c>
      <c r="BB17">
        <v>10</v>
      </c>
      <c r="BC17">
        <v>55484</v>
      </c>
      <c r="BD17" s="1"/>
      <c r="BF17" s="1"/>
      <c r="BG17" s="1"/>
      <c r="BJ17" s="1"/>
      <c r="BK17" s="1"/>
      <c r="BL17" s="1"/>
      <c r="BO17" s="1"/>
      <c r="BP17" s="1"/>
      <c r="BQ17">
        <v>24</v>
      </c>
      <c r="BR17">
        <v>55484</v>
      </c>
      <c r="BS17">
        <v>55484</v>
      </c>
    </row>
    <row r="18" spans="1:71" x14ac:dyDescent="0.35">
      <c r="A18" s="1" t="s">
        <v>67</v>
      </c>
      <c r="B18" s="1" t="s">
        <v>68</v>
      </c>
      <c r="C18" s="1" t="s">
        <v>69</v>
      </c>
      <c r="D18">
        <v>1</v>
      </c>
      <c r="E18">
        <v>1</v>
      </c>
      <c r="F18" s="2">
        <v>43420.590057870373</v>
      </c>
      <c r="G18" s="3">
        <v>42767</v>
      </c>
      <c r="H18" s="3">
        <v>42794</v>
      </c>
      <c r="I18" s="1" t="s">
        <v>70</v>
      </c>
      <c r="J18">
        <v>1234</v>
      </c>
      <c r="K18">
        <v>1231234455</v>
      </c>
      <c r="L18" s="1" t="s">
        <v>151</v>
      </c>
      <c r="N18" s="1" t="s">
        <v>71</v>
      </c>
      <c r="O18" s="1" t="s">
        <v>84</v>
      </c>
      <c r="P18" s="1" t="s">
        <v>84</v>
      </c>
      <c r="Q18" s="1" t="s">
        <v>84</v>
      </c>
      <c r="R18" s="1"/>
      <c r="S18" t="s">
        <v>84</v>
      </c>
      <c r="U18" s="1" t="s">
        <v>84</v>
      </c>
      <c r="V18" s="1" t="s">
        <v>84</v>
      </c>
      <c r="W18" s="1" t="s">
        <v>84</v>
      </c>
      <c r="X18" s="1" t="s">
        <v>72</v>
      </c>
      <c r="Y18" s="1" t="s">
        <v>199</v>
      </c>
      <c r="Z18" s="1" t="s">
        <v>202</v>
      </c>
      <c r="AA18" s="1" t="s">
        <v>74</v>
      </c>
      <c r="AB18">
        <v>4</v>
      </c>
      <c r="AC18" s="1" t="s">
        <v>77</v>
      </c>
      <c r="AD18">
        <v>403</v>
      </c>
      <c r="AE18" s="1" t="s">
        <v>82</v>
      </c>
      <c r="AF18" t="s">
        <v>206</v>
      </c>
      <c r="AG18" s="1" t="s">
        <v>208</v>
      </c>
      <c r="AH18">
        <v>0</v>
      </c>
      <c r="AI18">
        <v>0</v>
      </c>
      <c r="AJ18">
        <v>1200</v>
      </c>
      <c r="AK18">
        <v>0</v>
      </c>
      <c r="AL18">
        <v>1200</v>
      </c>
      <c r="AM18">
        <v>0</v>
      </c>
      <c r="AN18">
        <v>1200</v>
      </c>
      <c r="AO18">
        <v>0</v>
      </c>
      <c r="AP18" s="1" t="s">
        <v>72</v>
      </c>
      <c r="AQ18">
        <v>1</v>
      </c>
      <c r="AR18" s="1" t="s">
        <v>337</v>
      </c>
      <c r="AS18" t="s">
        <v>209</v>
      </c>
      <c r="AT18" t="s">
        <v>338</v>
      </c>
      <c r="AU18" s="1" t="s">
        <v>87</v>
      </c>
      <c r="AV18" s="3">
        <v>42776</v>
      </c>
      <c r="AW18" s="3">
        <v>42776</v>
      </c>
      <c r="AX18" s="3">
        <v>42794</v>
      </c>
      <c r="AY18" s="1" t="s">
        <v>85</v>
      </c>
      <c r="AZ18" s="1" t="s">
        <v>209</v>
      </c>
      <c r="BA18">
        <v>18450</v>
      </c>
      <c r="BB18">
        <v>10</v>
      </c>
      <c r="BC18">
        <v>55484</v>
      </c>
      <c r="BD18" s="1"/>
      <c r="BF18" s="1"/>
      <c r="BG18" s="1"/>
      <c r="BJ18" s="1"/>
      <c r="BK18" s="1"/>
      <c r="BL18" s="1"/>
      <c r="BO18" s="1"/>
      <c r="BP18" s="1"/>
      <c r="BQ18">
        <v>24</v>
      </c>
      <c r="BR18">
        <v>55484</v>
      </c>
      <c r="BS18">
        <v>55484</v>
      </c>
    </row>
    <row r="19" spans="1:71" x14ac:dyDescent="0.35">
      <c r="A19" s="1" t="s">
        <v>67</v>
      </c>
      <c r="B19" s="1" t="s">
        <v>68</v>
      </c>
      <c r="C19" s="1" t="s">
        <v>69</v>
      </c>
      <c r="D19">
        <v>1</v>
      </c>
      <c r="E19">
        <v>1</v>
      </c>
      <c r="F19" s="2">
        <v>43420.590057870373</v>
      </c>
      <c r="G19" s="3">
        <v>42767</v>
      </c>
      <c r="H19" s="3">
        <v>42794</v>
      </c>
      <c r="I19" s="1" t="s">
        <v>70</v>
      </c>
      <c r="J19">
        <v>1234</v>
      </c>
      <c r="K19">
        <v>1231234455</v>
      </c>
      <c r="L19" s="1" t="s">
        <v>151</v>
      </c>
      <c r="N19" s="1" t="s">
        <v>71</v>
      </c>
      <c r="O19" s="1" t="s">
        <v>84</v>
      </c>
      <c r="P19" s="1" t="s">
        <v>84</v>
      </c>
      <c r="Q19" s="1" t="s">
        <v>84</v>
      </c>
      <c r="R19" s="1"/>
      <c r="S19" t="s">
        <v>84</v>
      </c>
      <c r="U19" s="1" t="s">
        <v>84</v>
      </c>
      <c r="V19" s="1" t="s">
        <v>84</v>
      </c>
      <c r="W19" s="1" t="s">
        <v>84</v>
      </c>
      <c r="X19" s="1" t="s">
        <v>72</v>
      </c>
      <c r="Y19" s="1" t="s">
        <v>140</v>
      </c>
      <c r="Z19" s="1" t="s">
        <v>172</v>
      </c>
      <c r="AA19" s="1" t="s">
        <v>74</v>
      </c>
      <c r="AB19">
        <v>4</v>
      </c>
      <c r="AC19" s="1" t="s">
        <v>77</v>
      </c>
      <c r="AD19">
        <v>405</v>
      </c>
      <c r="AE19" s="1" t="s">
        <v>142</v>
      </c>
      <c r="AF19">
        <v>1</v>
      </c>
      <c r="AG19" s="1" t="s">
        <v>134</v>
      </c>
      <c r="AH19">
        <v>0</v>
      </c>
      <c r="AI19">
        <v>0</v>
      </c>
      <c r="AJ19">
        <v>9200</v>
      </c>
      <c r="AK19">
        <v>0</v>
      </c>
      <c r="AL19">
        <v>17000</v>
      </c>
      <c r="AM19">
        <v>0</v>
      </c>
      <c r="AN19">
        <v>17000</v>
      </c>
      <c r="AO19">
        <v>0</v>
      </c>
      <c r="AP19" s="1" t="s">
        <v>72</v>
      </c>
      <c r="AQ19">
        <v>1</v>
      </c>
      <c r="AR19" s="1" t="s">
        <v>337</v>
      </c>
      <c r="AS19" t="s">
        <v>209</v>
      </c>
      <c r="AT19" t="s">
        <v>338</v>
      </c>
      <c r="AU19" s="1" t="s">
        <v>87</v>
      </c>
      <c r="AV19" s="3">
        <v>42776</v>
      </c>
      <c r="AW19" s="3">
        <v>42776</v>
      </c>
      <c r="AX19" s="3">
        <v>42794</v>
      </c>
      <c r="AY19" s="1" t="s">
        <v>85</v>
      </c>
      <c r="AZ19" s="1" t="s">
        <v>209</v>
      </c>
      <c r="BA19">
        <v>18450</v>
      </c>
      <c r="BB19">
        <v>10</v>
      </c>
      <c r="BC19">
        <v>55484</v>
      </c>
      <c r="BD19" s="1"/>
      <c r="BF19" s="1"/>
      <c r="BG19" s="1"/>
      <c r="BJ19" s="1"/>
      <c r="BK19" s="1"/>
      <c r="BL19" s="1"/>
      <c r="BO19" s="1"/>
      <c r="BP19" s="1"/>
      <c r="BQ19">
        <v>24</v>
      </c>
      <c r="BR19">
        <v>55484</v>
      </c>
      <c r="BS19">
        <v>55484</v>
      </c>
    </row>
    <row r="20" spans="1:71" x14ac:dyDescent="0.35">
      <c r="A20" s="1" t="s">
        <v>67</v>
      </c>
      <c r="B20" s="1" t="s">
        <v>68</v>
      </c>
      <c r="C20" s="1" t="s">
        <v>69</v>
      </c>
      <c r="D20">
        <v>1</v>
      </c>
      <c r="E20">
        <v>1</v>
      </c>
      <c r="F20" s="2">
        <v>43420.590057870373</v>
      </c>
      <c r="G20" s="3">
        <v>42767</v>
      </c>
      <c r="H20" s="3">
        <v>42794</v>
      </c>
      <c r="I20" s="1" t="s">
        <v>70</v>
      </c>
      <c r="J20">
        <v>1234</v>
      </c>
      <c r="K20">
        <v>1231234455</v>
      </c>
      <c r="L20" s="1" t="s">
        <v>151</v>
      </c>
      <c r="N20" s="1" t="s">
        <v>71</v>
      </c>
      <c r="O20" s="1" t="s">
        <v>84</v>
      </c>
      <c r="P20" s="1" t="s">
        <v>84</v>
      </c>
      <c r="Q20" s="1" t="s">
        <v>84</v>
      </c>
      <c r="R20" s="1"/>
      <c r="S20" t="s">
        <v>84</v>
      </c>
      <c r="U20" s="1" t="s">
        <v>84</v>
      </c>
      <c r="V20" s="1" t="s">
        <v>84</v>
      </c>
      <c r="W20" s="1" t="s">
        <v>84</v>
      </c>
      <c r="X20" s="1" t="s">
        <v>72</v>
      </c>
      <c r="Y20" s="1" t="s">
        <v>161</v>
      </c>
      <c r="Z20" s="1" t="s">
        <v>173</v>
      </c>
      <c r="AA20" s="1" t="s">
        <v>74</v>
      </c>
      <c r="AB20">
        <v>4</v>
      </c>
      <c r="AC20" s="1" t="s">
        <v>77</v>
      </c>
      <c r="AD20">
        <v>405</v>
      </c>
      <c r="AE20" s="1" t="s">
        <v>142</v>
      </c>
      <c r="AF20">
        <v>2</v>
      </c>
      <c r="AG20" s="1" t="s">
        <v>188</v>
      </c>
      <c r="AH20">
        <v>0</v>
      </c>
      <c r="AI20">
        <v>0</v>
      </c>
      <c r="AJ20">
        <v>750</v>
      </c>
      <c r="AK20">
        <v>0</v>
      </c>
      <c r="AL20">
        <v>1620</v>
      </c>
      <c r="AM20">
        <v>0</v>
      </c>
      <c r="AN20">
        <v>1620</v>
      </c>
      <c r="AO20">
        <v>0</v>
      </c>
      <c r="AP20" s="1" t="s">
        <v>72</v>
      </c>
      <c r="AQ20">
        <v>1</v>
      </c>
      <c r="AR20" s="1" t="s">
        <v>337</v>
      </c>
      <c r="AS20" t="s">
        <v>209</v>
      </c>
      <c r="AT20" t="s">
        <v>338</v>
      </c>
      <c r="AU20" s="1" t="s">
        <v>87</v>
      </c>
      <c r="AV20" s="3">
        <v>42776</v>
      </c>
      <c r="AW20" s="3">
        <v>42776</v>
      </c>
      <c r="AX20" s="3">
        <v>42794</v>
      </c>
      <c r="AY20" s="1" t="s">
        <v>85</v>
      </c>
      <c r="AZ20" s="1" t="s">
        <v>209</v>
      </c>
      <c r="BA20">
        <v>18450</v>
      </c>
      <c r="BB20">
        <v>10</v>
      </c>
      <c r="BC20">
        <v>55484</v>
      </c>
      <c r="BD20" s="1"/>
      <c r="BF20" s="1"/>
      <c r="BG20" s="1"/>
      <c r="BJ20" s="1"/>
      <c r="BK20" s="1"/>
      <c r="BL20" s="1"/>
      <c r="BO20" s="1"/>
      <c r="BP20" s="1"/>
      <c r="BQ20">
        <v>24</v>
      </c>
      <c r="BR20">
        <v>55484</v>
      </c>
      <c r="BS20">
        <v>55484</v>
      </c>
    </row>
    <row r="21" spans="1:71" x14ac:dyDescent="0.35">
      <c r="A21" s="1" t="s">
        <v>67</v>
      </c>
      <c r="B21" s="1" t="s">
        <v>68</v>
      </c>
      <c r="C21" s="1" t="s">
        <v>69</v>
      </c>
      <c r="D21">
        <v>1</v>
      </c>
      <c r="E21">
        <v>1</v>
      </c>
      <c r="F21" s="2">
        <v>43420.590057870373</v>
      </c>
      <c r="G21" s="3">
        <v>42767</v>
      </c>
      <c r="H21" s="3">
        <v>42794</v>
      </c>
      <c r="I21" s="1" t="s">
        <v>70</v>
      </c>
      <c r="J21">
        <v>1234</v>
      </c>
      <c r="K21">
        <v>1231234455</v>
      </c>
      <c r="L21" s="1" t="s">
        <v>151</v>
      </c>
      <c r="N21" s="1" t="s">
        <v>71</v>
      </c>
      <c r="O21" s="1" t="s">
        <v>84</v>
      </c>
      <c r="P21" s="1" t="s">
        <v>84</v>
      </c>
      <c r="Q21" s="1" t="s">
        <v>84</v>
      </c>
      <c r="R21" s="1"/>
      <c r="S21" t="s">
        <v>84</v>
      </c>
      <c r="U21" s="1" t="s">
        <v>84</v>
      </c>
      <c r="V21" s="1" t="s">
        <v>84</v>
      </c>
      <c r="W21" s="1" t="s">
        <v>84</v>
      </c>
      <c r="X21" s="1" t="s">
        <v>72</v>
      </c>
      <c r="Y21" s="1" t="s">
        <v>162</v>
      </c>
      <c r="Z21" s="1" t="s">
        <v>174</v>
      </c>
      <c r="AA21" s="1" t="s">
        <v>74</v>
      </c>
      <c r="AB21">
        <v>4</v>
      </c>
      <c r="AC21" s="1" t="s">
        <v>77</v>
      </c>
      <c r="AD21">
        <v>406</v>
      </c>
      <c r="AE21" s="1" t="s">
        <v>143</v>
      </c>
      <c r="AF21" t="s">
        <v>129</v>
      </c>
      <c r="AG21" s="1" t="s">
        <v>189</v>
      </c>
      <c r="AH21">
        <v>0</v>
      </c>
      <c r="AI21">
        <v>0</v>
      </c>
      <c r="AJ21">
        <v>1100</v>
      </c>
      <c r="AK21">
        <v>0</v>
      </c>
      <c r="AL21">
        <v>2020</v>
      </c>
      <c r="AM21">
        <v>0</v>
      </c>
      <c r="AN21">
        <v>2020</v>
      </c>
      <c r="AO21">
        <v>0</v>
      </c>
      <c r="AP21" s="1" t="s">
        <v>72</v>
      </c>
      <c r="AQ21">
        <v>1</v>
      </c>
      <c r="AR21" s="1" t="s">
        <v>337</v>
      </c>
      <c r="AS21" t="s">
        <v>209</v>
      </c>
      <c r="AT21" t="s">
        <v>338</v>
      </c>
      <c r="AU21" s="1" t="s">
        <v>87</v>
      </c>
      <c r="AV21" s="3">
        <v>42776</v>
      </c>
      <c r="AW21" s="3">
        <v>42776</v>
      </c>
      <c r="AX21" s="3">
        <v>42794</v>
      </c>
      <c r="AY21" s="1" t="s">
        <v>85</v>
      </c>
      <c r="AZ21" s="1" t="s">
        <v>209</v>
      </c>
      <c r="BA21">
        <v>18450</v>
      </c>
      <c r="BB21">
        <v>10</v>
      </c>
      <c r="BC21">
        <v>55484</v>
      </c>
      <c r="BD21" s="1"/>
      <c r="BF21" s="1"/>
      <c r="BG21" s="1"/>
      <c r="BJ21" s="1"/>
      <c r="BK21" s="1"/>
      <c r="BL21" s="1"/>
      <c r="BO21" s="1"/>
      <c r="BP21" s="1"/>
      <c r="BQ21">
        <v>24</v>
      </c>
      <c r="BR21">
        <v>55484</v>
      </c>
      <c r="BS21">
        <v>55484</v>
      </c>
    </row>
    <row r="22" spans="1:71" x14ac:dyDescent="0.35">
      <c r="A22" s="1" t="s">
        <v>67</v>
      </c>
      <c r="B22" s="1" t="s">
        <v>68</v>
      </c>
      <c r="C22" s="1" t="s">
        <v>69</v>
      </c>
      <c r="D22">
        <v>1</v>
      </c>
      <c r="E22">
        <v>1</v>
      </c>
      <c r="F22" s="2">
        <v>43420.590057870373</v>
      </c>
      <c r="G22" s="3">
        <v>42767</v>
      </c>
      <c r="H22" s="3">
        <v>42794</v>
      </c>
      <c r="I22" s="1" t="s">
        <v>70</v>
      </c>
      <c r="J22">
        <v>1234</v>
      </c>
      <c r="K22">
        <v>1231234455</v>
      </c>
      <c r="L22" s="1" t="s">
        <v>151</v>
      </c>
      <c r="N22" s="1" t="s">
        <v>71</v>
      </c>
      <c r="O22" s="1" t="s">
        <v>84</v>
      </c>
      <c r="P22" s="1" t="s">
        <v>84</v>
      </c>
      <c r="Q22" s="1" t="s">
        <v>84</v>
      </c>
      <c r="R22" s="1"/>
      <c r="S22" t="s">
        <v>84</v>
      </c>
      <c r="U22" s="1" t="s">
        <v>84</v>
      </c>
      <c r="V22" s="1" t="s">
        <v>84</v>
      </c>
      <c r="W22" s="1" t="s">
        <v>84</v>
      </c>
      <c r="X22" s="1" t="s">
        <v>72</v>
      </c>
      <c r="Y22" s="1" t="s">
        <v>163</v>
      </c>
      <c r="Z22" s="1" t="s">
        <v>175</v>
      </c>
      <c r="AA22" s="1" t="s">
        <v>74</v>
      </c>
      <c r="AB22">
        <v>4</v>
      </c>
      <c r="AC22" s="1" t="s">
        <v>77</v>
      </c>
      <c r="AD22">
        <v>406</v>
      </c>
      <c r="AE22" s="1" t="s">
        <v>143</v>
      </c>
      <c r="AF22" t="s">
        <v>124</v>
      </c>
      <c r="AG22" s="1" t="s">
        <v>189</v>
      </c>
      <c r="AH22">
        <v>0</v>
      </c>
      <c r="AI22">
        <v>0</v>
      </c>
      <c r="AJ22">
        <v>81</v>
      </c>
      <c r="AK22">
        <v>0</v>
      </c>
      <c r="AL22">
        <v>179</v>
      </c>
      <c r="AM22">
        <v>0</v>
      </c>
      <c r="AN22">
        <v>179</v>
      </c>
      <c r="AO22">
        <v>0</v>
      </c>
      <c r="AP22" s="1" t="s">
        <v>72</v>
      </c>
      <c r="AQ22">
        <v>1</v>
      </c>
      <c r="AR22" s="1" t="s">
        <v>337</v>
      </c>
      <c r="AS22" t="s">
        <v>209</v>
      </c>
      <c r="AT22" t="s">
        <v>338</v>
      </c>
      <c r="AU22" s="1" t="s">
        <v>87</v>
      </c>
      <c r="AV22" s="3">
        <v>42776</v>
      </c>
      <c r="AW22" s="3">
        <v>42776</v>
      </c>
      <c r="AX22" s="3">
        <v>42794</v>
      </c>
      <c r="AY22" s="1" t="s">
        <v>85</v>
      </c>
      <c r="AZ22" s="1" t="s">
        <v>209</v>
      </c>
      <c r="BA22">
        <v>18450</v>
      </c>
      <c r="BB22">
        <v>10</v>
      </c>
      <c r="BC22">
        <v>55484</v>
      </c>
      <c r="BD22" s="1"/>
      <c r="BF22" s="1"/>
      <c r="BG22" s="1"/>
      <c r="BJ22" s="1"/>
      <c r="BK22" s="1"/>
      <c r="BL22" s="1"/>
      <c r="BO22" s="1"/>
      <c r="BP22" s="1"/>
      <c r="BQ22">
        <v>24</v>
      </c>
      <c r="BR22">
        <v>55484</v>
      </c>
      <c r="BS22">
        <v>55484</v>
      </c>
    </row>
    <row r="23" spans="1:71" x14ac:dyDescent="0.35">
      <c r="A23" s="1" t="s">
        <v>67</v>
      </c>
      <c r="B23" s="1" t="s">
        <v>68</v>
      </c>
      <c r="C23" s="1" t="s">
        <v>69</v>
      </c>
      <c r="D23">
        <v>1</v>
      </c>
      <c r="E23">
        <v>1</v>
      </c>
      <c r="F23" s="2">
        <v>43420.590057870373</v>
      </c>
      <c r="G23" s="3">
        <v>42767</v>
      </c>
      <c r="H23" s="3">
        <v>42794</v>
      </c>
      <c r="I23" s="1" t="s">
        <v>70</v>
      </c>
      <c r="J23">
        <v>1234</v>
      </c>
      <c r="K23">
        <v>1231234455</v>
      </c>
      <c r="L23" s="1" t="s">
        <v>151</v>
      </c>
      <c r="N23" s="1" t="s">
        <v>71</v>
      </c>
      <c r="O23" s="1" t="s">
        <v>84</v>
      </c>
      <c r="P23" s="1" t="s">
        <v>84</v>
      </c>
      <c r="Q23" s="1" t="s">
        <v>84</v>
      </c>
      <c r="R23" s="1"/>
      <c r="S23" t="s">
        <v>84</v>
      </c>
      <c r="U23" s="1" t="s">
        <v>84</v>
      </c>
      <c r="V23" s="1" t="s">
        <v>84</v>
      </c>
      <c r="W23" s="1" t="s">
        <v>84</v>
      </c>
      <c r="X23" s="1" t="s">
        <v>72</v>
      </c>
      <c r="Y23" s="1" t="s">
        <v>132</v>
      </c>
      <c r="Z23" s="1" t="s">
        <v>203</v>
      </c>
      <c r="AA23" s="1" t="s">
        <v>74</v>
      </c>
      <c r="AB23">
        <v>7</v>
      </c>
      <c r="AC23" s="1" t="s">
        <v>78</v>
      </c>
      <c r="AD23">
        <v>702</v>
      </c>
      <c r="AE23" s="1" t="s">
        <v>122</v>
      </c>
      <c r="AF23">
        <v>2</v>
      </c>
      <c r="AG23" s="1" t="s">
        <v>121</v>
      </c>
      <c r="AH23">
        <v>0</v>
      </c>
      <c r="AI23">
        <v>0</v>
      </c>
      <c r="AJ23">
        <v>0</v>
      </c>
      <c r="AK23">
        <v>15000</v>
      </c>
      <c r="AL23">
        <v>0</v>
      </c>
      <c r="AM23">
        <v>15000</v>
      </c>
      <c r="AN23">
        <v>0</v>
      </c>
      <c r="AO23">
        <v>15000</v>
      </c>
      <c r="AP23" s="1" t="s">
        <v>72</v>
      </c>
      <c r="AQ23">
        <v>1</v>
      </c>
      <c r="AR23" s="1" t="s">
        <v>337</v>
      </c>
      <c r="AS23" t="s">
        <v>209</v>
      </c>
      <c r="AT23" t="s">
        <v>338</v>
      </c>
      <c r="AU23" s="1" t="s">
        <v>87</v>
      </c>
      <c r="AV23" s="3">
        <v>42776</v>
      </c>
      <c r="AW23" s="3">
        <v>42776</v>
      </c>
      <c r="AX23" s="3">
        <v>42794</v>
      </c>
      <c r="AY23" s="1" t="s">
        <v>85</v>
      </c>
      <c r="AZ23" s="1" t="s">
        <v>209</v>
      </c>
      <c r="BA23">
        <v>18450</v>
      </c>
      <c r="BB23">
        <v>10</v>
      </c>
      <c r="BC23">
        <v>55484</v>
      </c>
      <c r="BD23" s="1"/>
      <c r="BF23" s="1"/>
      <c r="BG23" s="1"/>
      <c r="BJ23" s="1"/>
      <c r="BK23" s="1"/>
      <c r="BL23" s="1"/>
      <c r="BO23" s="1"/>
      <c r="BP23" s="1"/>
      <c r="BQ23">
        <v>24</v>
      </c>
      <c r="BR23">
        <v>55484</v>
      </c>
      <c r="BS23">
        <v>55484</v>
      </c>
    </row>
    <row r="24" spans="1:71" x14ac:dyDescent="0.35">
      <c r="A24" s="1" t="s">
        <v>67</v>
      </c>
      <c r="B24" s="1" t="s">
        <v>68</v>
      </c>
      <c r="C24" s="1" t="s">
        <v>69</v>
      </c>
      <c r="D24">
        <v>1</v>
      </c>
      <c r="E24">
        <v>1</v>
      </c>
      <c r="F24" s="2">
        <v>43420.590057870373</v>
      </c>
      <c r="G24" s="3">
        <v>42767</v>
      </c>
      <c r="H24" s="3">
        <v>42794</v>
      </c>
      <c r="I24" s="1" t="s">
        <v>70</v>
      </c>
      <c r="J24">
        <v>1234</v>
      </c>
      <c r="K24">
        <v>1231234455</v>
      </c>
      <c r="L24" s="1" t="s">
        <v>151</v>
      </c>
      <c r="N24" s="1" t="s">
        <v>71</v>
      </c>
      <c r="O24" s="1" t="s">
        <v>84</v>
      </c>
      <c r="P24" s="1" t="s">
        <v>84</v>
      </c>
      <c r="Q24" s="1" t="s">
        <v>84</v>
      </c>
      <c r="R24" s="1"/>
      <c r="S24" t="s">
        <v>84</v>
      </c>
      <c r="U24" s="1" t="s">
        <v>84</v>
      </c>
      <c r="V24" s="1" t="s">
        <v>84</v>
      </c>
      <c r="W24" s="1" t="s">
        <v>84</v>
      </c>
      <c r="X24" s="1" t="s">
        <v>72</v>
      </c>
      <c r="Y24" s="1" t="s">
        <v>112</v>
      </c>
      <c r="Z24" s="1" t="s">
        <v>115</v>
      </c>
      <c r="AA24" s="1" t="s">
        <v>74</v>
      </c>
      <c r="AB24">
        <v>7</v>
      </c>
      <c r="AC24" s="1" t="s">
        <v>78</v>
      </c>
      <c r="AD24">
        <v>731</v>
      </c>
      <c r="AE24" s="1" t="s">
        <v>117</v>
      </c>
      <c r="AF24">
        <v>2</v>
      </c>
      <c r="AG24" s="1" t="s">
        <v>121</v>
      </c>
      <c r="AH24">
        <v>0</v>
      </c>
      <c r="AI24">
        <v>0</v>
      </c>
      <c r="AJ24">
        <v>0</v>
      </c>
      <c r="AK24">
        <v>17800</v>
      </c>
      <c r="AL24">
        <v>0</v>
      </c>
      <c r="AM24">
        <v>17800</v>
      </c>
      <c r="AN24">
        <v>0</v>
      </c>
      <c r="AO24">
        <v>17800</v>
      </c>
      <c r="AP24" s="1" t="s">
        <v>72</v>
      </c>
      <c r="AQ24">
        <v>1</v>
      </c>
      <c r="AR24" s="1" t="s">
        <v>337</v>
      </c>
      <c r="AS24" t="s">
        <v>209</v>
      </c>
      <c r="AT24" t="s">
        <v>338</v>
      </c>
      <c r="AU24" s="1" t="s">
        <v>87</v>
      </c>
      <c r="AV24" s="3">
        <v>42776</v>
      </c>
      <c r="AW24" s="3">
        <v>42776</v>
      </c>
      <c r="AX24" s="3">
        <v>42794</v>
      </c>
      <c r="AY24" s="1" t="s">
        <v>85</v>
      </c>
      <c r="AZ24" s="1" t="s">
        <v>209</v>
      </c>
      <c r="BA24">
        <v>18450</v>
      </c>
      <c r="BB24">
        <v>10</v>
      </c>
      <c r="BC24">
        <v>55484</v>
      </c>
      <c r="BD24" s="1"/>
      <c r="BF24" s="1"/>
      <c r="BG24" s="1"/>
      <c r="BJ24" s="1"/>
      <c r="BK24" s="1"/>
      <c r="BL24" s="1"/>
      <c r="BO24" s="1"/>
      <c r="BP24" s="1"/>
      <c r="BQ24">
        <v>24</v>
      </c>
      <c r="BR24">
        <v>55484</v>
      </c>
      <c r="BS24">
        <v>55484</v>
      </c>
    </row>
    <row r="25" spans="1:71" x14ac:dyDescent="0.35">
      <c r="A25" s="1" t="s">
        <v>67</v>
      </c>
      <c r="B25" s="1" t="s">
        <v>68</v>
      </c>
      <c r="C25" s="1" t="s">
        <v>69</v>
      </c>
      <c r="D25">
        <v>1</v>
      </c>
      <c r="E25">
        <v>1</v>
      </c>
      <c r="F25" s="2">
        <v>43420.590057870373</v>
      </c>
      <c r="G25" s="3">
        <v>42767</v>
      </c>
      <c r="H25" s="3">
        <v>42794</v>
      </c>
      <c r="I25" s="1" t="s">
        <v>70</v>
      </c>
      <c r="J25">
        <v>1234</v>
      </c>
      <c r="K25">
        <v>1231234455</v>
      </c>
      <c r="L25" s="1" t="s">
        <v>151</v>
      </c>
      <c r="N25" s="1" t="s">
        <v>71</v>
      </c>
      <c r="O25" s="1" t="s">
        <v>84</v>
      </c>
      <c r="P25" s="1" t="s">
        <v>84</v>
      </c>
      <c r="Q25" s="1" t="s">
        <v>84</v>
      </c>
      <c r="R25" s="1"/>
      <c r="S25" t="s">
        <v>84</v>
      </c>
      <c r="U25" s="1" t="s">
        <v>84</v>
      </c>
      <c r="V25" s="1" t="s">
        <v>84</v>
      </c>
      <c r="W25" s="1" t="s">
        <v>84</v>
      </c>
      <c r="X25" s="1"/>
      <c r="Y25" s="1"/>
      <c r="Z25" s="1"/>
      <c r="AA25" s="1"/>
      <c r="AC25" s="1"/>
      <c r="AE25" s="1"/>
      <c r="AG25" s="1"/>
      <c r="AP25" s="1" t="s">
        <v>72</v>
      </c>
      <c r="AQ25">
        <v>1</v>
      </c>
      <c r="AR25" s="1" t="s">
        <v>337</v>
      </c>
      <c r="AS25" t="s">
        <v>209</v>
      </c>
      <c r="AT25" t="s">
        <v>338</v>
      </c>
      <c r="AU25" s="1" t="s">
        <v>87</v>
      </c>
      <c r="AV25" s="3">
        <v>42776</v>
      </c>
      <c r="AW25" s="3">
        <v>42776</v>
      </c>
      <c r="AX25" s="3">
        <v>42794</v>
      </c>
      <c r="AY25" s="1" t="s">
        <v>85</v>
      </c>
      <c r="AZ25" s="1" t="s">
        <v>209</v>
      </c>
      <c r="BA25">
        <v>18450</v>
      </c>
      <c r="BB25">
        <v>10</v>
      </c>
      <c r="BC25">
        <v>55484</v>
      </c>
      <c r="BD25" s="1" t="s">
        <v>72</v>
      </c>
      <c r="BE25">
        <v>1</v>
      </c>
      <c r="BF25" s="1" t="s">
        <v>337</v>
      </c>
      <c r="BG25" s="1" t="s">
        <v>197</v>
      </c>
      <c r="BH25">
        <v>18450</v>
      </c>
      <c r="BJ25" s="1"/>
      <c r="BK25" s="1" t="s">
        <v>209</v>
      </c>
      <c r="BL25" s="1" t="s">
        <v>86</v>
      </c>
      <c r="BM25">
        <v>0</v>
      </c>
      <c r="BO25" s="1"/>
      <c r="BP25" s="1"/>
      <c r="BQ25">
        <v>24</v>
      </c>
      <c r="BR25">
        <v>55484</v>
      </c>
      <c r="BS25">
        <v>55484</v>
      </c>
    </row>
    <row r="26" spans="1:71" x14ac:dyDescent="0.35">
      <c r="A26" s="1" t="s">
        <v>67</v>
      </c>
      <c r="B26" s="1" t="s">
        <v>68</v>
      </c>
      <c r="C26" s="1" t="s">
        <v>69</v>
      </c>
      <c r="D26">
        <v>1</v>
      </c>
      <c r="E26">
        <v>1</v>
      </c>
      <c r="F26" s="2">
        <v>43420.590057870373</v>
      </c>
      <c r="G26" s="3">
        <v>42767</v>
      </c>
      <c r="H26" s="3">
        <v>42794</v>
      </c>
      <c r="I26" s="1" t="s">
        <v>70</v>
      </c>
      <c r="J26">
        <v>1234</v>
      </c>
      <c r="K26">
        <v>1231234455</v>
      </c>
      <c r="L26" s="1" t="s">
        <v>151</v>
      </c>
      <c r="N26" s="1" t="s">
        <v>71</v>
      </c>
      <c r="O26" s="1" t="s">
        <v>84</v>
      </c>
      <c r="P26" s="1" t="s">
        <v>84</v>
      </c>
      <c r="Q26" s="1" t="s">
        <v>84</v>
      </c>
      <c r="R26" s="1"/>
      <c r="S26" t="s">
        <v>84</v>
      </c>
      <c r="U26" s="1" t="s">
        <v>84</v>
      </c>
      <c r="V26" s="1" t="s">
        <v>84</v>
      </c>
      <c r="W26" s="1" t="s">
        <v>84</v>
      </c>
      <c r="X26" s="1"/>
      <c r="Y26" s="1"/>
      <c r="Z26" s="1"/>
      <c r="AA26" s="1"/>
      <c r="AC26" s="1"/>
      <c r="AE26" s="1"/>
      <c r="AG26" s="1"/>
      <c r="AP26" s="1" t="s">
        <v>72</v>
      </c>
      <c r="AQ26">
        <v>1</v>
      </c>
      <c r="AR26" s="1" t="s">
        <v>337</v>
      </c>
      <c r="AS26" t="s">
        <v>209</v>
      </c>
      <c r="AT26" t="s">
        <v>338</v>
      </c>
      <c r="AU26" s="1" t="s">
        <v>87</v>
      </c>
      <c r="AV26" s="3">
        <v>42776</v>
      </c>
      <c r="AW26" s="3">
        <v>42776</v>
      </c>
      <c r="AX26" s="3">
        <v>42794</v>
      </c>
      <c r="AY26" s="1" t="s">
        <v>85</v>
      </c>
      <c r="AZ26" s="1" t="s">
        <v>209</v>
      </c>
      <c r="BA26">
        <v>18450</v>
      </c>
      <c r="BB26">
        <v>10</v>
      </c>
      <c r="BC26">
        <v>55484</v>
      </c>
      <c r="BD26" s="1" t="s">
        <v>72</v>
      </c>
      <c r="BE26">
        <v>2</v>
      </c>
      <c r="BF26" s="1" t="s">
        <v>337</v>
      </c>
      <c r="BG26" s="1" t="s">
        <v>86</v>
      </c>
      <c r="BH26">
        <v>0</v>
      </c>
      <c r="BJ26" s="1"/>
      <c r="BK26" s="1"/>
      <c r="BL26" s="1" t="s">
        <v>132</v>
      </c>
      <c r="BM26">
        <v>15000</v>
      </c>
      <c r="BO26" s="1"/>
      <c r="BP26" s="1" t="s">
        <v>209</v>
      </c>
      <c r="BQ26">
        <v>24</v>
      </c>
      <c r="BR26">
        <v>55484</v>
      </c>
      <c r="BS26">
        <v>55484</v>
      </c>
    </row>
    <row r="27" spans="1:71" x14ac:dyDescent="0.35">
      <c r="A27" s="1" t="s">
        <v>67</v>
      </c>
      <c r="B27" s="1" t="s">
        <v>68</v>
      </c>
      <c r="C27" s="1" t="s">
        <v>69</v>
      </c>
      <c r="D27">
        <v>1</v>
      </c>
      <c r="E27">
        <v>1</v>
      </c>
      <c r="F27" s="2">
        <v>43420.590057870373</v>
      </c>
      <c r="G27" s="3">
        <v>42767</v>
      </c>
      <c r="H27" s="3">
        <v>42794</v>
      </c>
      <c r="I27" s="1" t="s">
        <v>70</v>
      </c>
      <c r="J27">
        <v>1234</v>
      </c>
      <c r="K27">
        <v>1231234455</v>
      </c>
      <c r="L27" s="1" t="s">
        <v>151</v>
      </c>
      <c r="N27" s="1" t="s">
        <v>71</v>
      </c>
      <c r="O27" s="1" t="s">
        <v>84</v>
      </c>
      <c r="P27" s="1" t="s">
        <v>84</v>
      </c>
      <c r="Q27" s="1" t="s">
        <v>84</v>
      </c>
      <c r="R27" s="1"/>
      <c r="S27" t="s">
        <v>84</v>
      </c>
      <c r="U27" s="1" t="s">
        <v>84</v>
      </c>
      <c r="V27" s="1" t="s">
        <v>84</v>
      </c>
      <c r="W27" s="1" t="s">
        <v>84</v>
      </c>
      <c r="X27" s="1"/>
      <c r="Y27" s="1"/>
      <c r="Z27" s="1"/>
      <c r="AA27" s="1"/>
      <c r="AC27" s="1"/>
      <c r="AE27" s="1"/>
      <c r="AG27" s="1"/>
      <c r="AP27" s="1" t="s">
        <v>72</v>
      </c>
      <c r="AQ27">
        <v>1</v>
      </c>
      <c r="AR27" s="1" t="s">
        <v>337</v>
      </c>
      <c r="AS27" t="s">
        <v>209</v>
      </c>
      <c r="AT27" t="s">
        <v>338</v>
      </c>
      <c r="AU27" s="1" t="s">
        <v>87</v>
      </c>
      <c r="AV27" s="3">
        <v>42776</v>
      </c>
      <c r="AW27" s="3">
        <v>42776</v>
      </c>
      <c r="AX27" s="3">
        <v>42794</v>
      </c>
      <c r="AY27" s="1" t="s">
        <v>85</v>
      </c>
      <c r="AZ27" s="1" t="s">
        <v>209</v>
      </c>
      <c r="BA27">
        <v>18450</v>
      </c>
      <c r="BB27">
        <v>10</v>
      </c>
      <c r="BC27">
        <v>55484</v>
      </c>
      <c r="BD27" s="1" t="s">
        <v>72</v>
      </c>
      <c r="BE27">
        <v>3</v>
      </c>
      <c r="BF27" s="1" t="s">
        <v>337</v>
      </c>
      <c r="BG27" s="1" t="s">
        <v>86</v>
      </c>
      <c r="BH27">
        <v>0</v>
      </c>
      <c r="BJ27" s="1"/>
      <c r="BK27" s="1"/>
      <c r="BL27" s="1" t="s">
        <v>110</v>
      </c>
      <c r="BM27">
        <v>3450</v>
      </c>
      <c r="BO27" s="1"/>
      <c r="BP27" s="1" t="s">
        <v>209</v>
      </c>
      <c r="BQ27">
        <v>24</v>
      </c>
      <c r="BR27">
        <v>55484</v>
      </c>
      <c r="BS27">
        <v>55484</v>
      </c>
    </row>
    <row r="28" spans="1:71" x14ac:dyDescent="0.35">
      <c r="A28" s="1" t="s">
        <v>67</v>
      </c>
      <c r="B28" s="1" t="s">
        <v>68</v>
      </c>
      <c r="C28" s="1" t="s">
        <v>69</v>
      </c>
      <c r="D28">
        <v>1</v>
      </c>
      <c r="E28">
        <v>1</v>
      </c>
      <c r="F28" s="2">
        <v>43420.590057870373</v>
      </c>
      <c r="G28" s="3">
        <v>42767</v>
      </c>
      <c r="H28" s="3">
        <v>42794</v>
      </c>
      <c r="I28" s="1" t="s">
        <v>70</v>
      </c>
      <c r="J28">
        <v>1234</v>
      </c>
      <c r="K28">
        <v>1231234455</v>
      </c>
      <c r="L28" s="1" t="s">
        <v>151</v>
      </c>
      <c r="N28" s="1" t="s">
        <v>71</v>
      </c>
      <c r="O28" s="1" t="s">
        <v>84</v>
      </c>
      <c r="P28" s="1" t="s">
        <v>84</v>
      </c>
      <c r="Q28" s="1" t="s">
        <v>84</v>
      </c>
      <c r="R28" s="1"/>
      <c r="S28" t="s">
        <v>84</v>
      </c>
      <c r="U28" s="1" t="s">
        <v>84</v>
      </c>
      <c r="V28" s="1" t="s">
        <v>84</v>
      </c>
      <c r="W28" s="1" t="s">
        <v>84</v>
      </c>
      <c r="X28" s="1"/>
      <c r="Y28" s="1"/>
      <c r="Z28" s="1"/>
      <c r="AA28" s="1"/>
      <c r="AC28" s="1"/>
      <c r="AE28" s="1"/>
      <c r="AG28" s="1"/>
      <c r="AP28" s="1" t="s">
        <v>72</v>
      </c>
      <c r="AQ28">
        <v>1</v>
      </c>
      <c r="AR28" s="1" t="s">
        <v>337</v>
      </c>
      <c r="AS28" t="s">
        <v>209</v>
      </c>
      <c r="AT28" t="s">
        <v>338</v>
      </c>
      <c r="AU28" s="1" t="s">
        <v>87</v>
      </c>
      <c r="AV28" s="3">
        <v>42776</v>
      </c>
      <c r="AW28" s="3">
        <v>42776</v>
      </c>
      <c r="AX28" s="3">
        <v>42794</v>
      </c>
      <c r="AY28" s="1" t="s">
        <v>85</v>
      </c>
      <c r="AZ28" s="1" t="s">
        <v>209</v>
      </c>
      <c r="BA28">
        <v>18450</v>
      </c>
      <c r="BB28">
        <v>10</v>
      </c>
      <c r="BC28">
        <v>55484</v>
      </c>
      <c r="BD28" s="1" t="s">
        <v>72</v>
      </c>
      <c r="BE28">
        <v>4</v>
      </c>
      <c r="BF28" s="1" t="s">
        <v>339</v>
      </c>
      <c r="BG28" s="1" t="s">
        <v>199</v>
      </c>
      <c r="BH28">
        <v>1200</v>
      </c>
      <c r="BJ28" s="1"/>
      <c r="BK28" s="1" t="s">
        <v>208</v>
      </c>
      <c r="BL28" s="1" t="s">
        <v>86</v>
      </c>
      <c r="BM28">
        <v>0</v>
      </c>
      <c r="BO28" s="1"/>
      <c r="BP28" s="1"/>
      <c r="BQ28">
        <v>24</v>
      </c>
      <c r="BR28">
        <v>55484</v>
      </c>
      <c r="BS28">
        <v>55484</v>
      </c>
    </row>
    <row r="29" spans="1:71" x14ac:dyDescent="0.35">
      <c r="A29" s="1" t="s">
        <v>67</v>
      </c>
      <c r="B29" s="1" t="s">
        <v>68</v>
      </c>
      <c r="C29" s="1" t="s">
        <v>69</v>
      </c>
      <c r="D29">
        <v>1</v>
      </c>
      <c r="E29">
        <v>1</v>
      </c>
      <c r="F29" s="2">
        <v>43420.590057870373</v>
      </c>
      <c r="G29" s="3">
        <v>42767</v>
      </c>
      <c r="H29" s="3">
        <v>42794</v>
      </c>
      <c r="I29" s="1" t="s">
        <v>70</v>
      </c>
      <c r="J29">
        <v>1234</v>
      </c>
      <c r="K29">
        <v>1231234455</v>
      </c>
      <c r="L29" s="1" t="s">
        <v>151</v>
      </c>
      <c r="N29" s="1" t="s">
        <v>71</v>
      </c>
      <c r="O29" s="1" t="s">
        <v>84</v>
      </c>
      <c r="P29" s="1" t="s">
        <v>84</v>
      </c>
      <c r="Q29" s="1" t="s">
        <v>84</v>
      </c>
      <c r="R29" s="1"/>
      <c r="S29" t="s">
        <v>84</v>
      </c>
      <c r="U29" s="1" t="s">
        <v>84</v>
      </c>
      <c r="V29" s="1" t="s">
        <v>84</v>
      </c>
      <c r="W29" s="1" t="s">
        <v>84</v>
      </c>
      <c r="X29" s="1"/>
      <c r="Y29" s="1"/>
      <c r="Z29" s="1"/>
      <c r="AA29" s="1"/>
      <c r="AC29" s="1"/>
      <c r="AE29" s="1"/>
      <c r="AG29" s="1"/>
      <c r="AP29" s="1" t="s">
        <v>72</v>
      </c>
      <c r="AQ29">
        <v>1</v>
      </c>
      <c r="AR29" s="1" t="s">
        <v>337</v>
      </c>
      <c r="AS29" t="s">
        <v>209</v>
      </c>
      <c r="AT29" t="s">
        <v>338</v>
      </c>
      <c r="AU29" s="1" t="s">
        <v>87</v>
      </c>
      <c r="AV29" s="3">
        <v>42776</v>
      </c>
      <c r="AW29" s="3">
        <v>42776</v>
      </c>
      <c r="AX29" s="3">
        <v>42794</v>
      </c>
      <c r="AY29" s="1" t="s">
        <v>85</v>
      </c>
      <c r="AZ29" s="1" t="s">
        <v>209</v>
      </c>
      <c r="BA29">
        <v>18450</v>
      </c>
      <c r="BB29">
        <v>10</v>
      </c>
      <c r="BC29">
        <v>55484</v>
      </c>
      <c r="BD29" s="1" t="s">
        <v>72</v>
      </c>
      <c r="BE29">
        <v>5</v>
      </c>
      <c r="BF29" s="1" t="s">
        <v>339</v>
      </c>
      <c r="BG29" s="1" t="s">
        <v>86</v>
      </c>
      <c r="BH29">
        <v>0</v>
      </c>
      <c r="BJ29" s="1"/>
      <c r="BK29" s="1"/>
      <c r="BL29" s="1" t="s">
        <v>198</v>
      </c>
      <c r="BM29">
        <v>1476</v>
      </c>
      <c r="BO29" s="1"/>
      <c r="BP29" s="1" t="s">
        <v>208</v>
      </c>
      <c r="BQ29">
        <v>24</v>
      </c>
      <c r="BR29">
        <v>55484</v>
      </c>
      <c r="BS29">
        <v>55484</v>
      </c>
    </row>
    <row r="30" spans="1:71" x14ac:dyDescent="0.35">
      <c r="A30" s="1" t="s">
        <v>67</v>
      </c>
      <c r="B30" s="1" t="s">
        <v>68</v>
      </c>
      <c r="C30" s="1" t="s">
        <v>69</v>
      </c>
      <c r="D30">
        <v>1</v>
      </c>
      <c r="E30">
        <v>1</v>
      </c>
      <c r="F30" s="2">
        <v>43420.590057870373</v>
      </c>
      <c r="G30" s="3">
        <v>42767</v>
      </c>
      <c r="H30" s="3">
        <v>42794</v>
      </c>
      <c r="I30" s="1" t="s">
        <v>70</v>
      </c>
      <c r="J30">
        <v>1234</v>
      </c>
      <c r="K30">
        <v>1231234455</v>
      </c>
      <c r="L30" s="1" t="s">
        <v>151</v>
      </c>
      <c r="N30" s="1" t="s">
        <v>71</v>
      </c>
      <c r="O30" s="1" t="s">
        <v>84</v>
      </c>
      <c r="P30" s="1" t="s">
        <v>84</v>
      </c>
      <c r="Q30" s="1" t="s">
        <v>84</v>
      </c>
      <c r="R30" s="1"/>
      <c r="S30" t="s">
        <v>84</v>
      </c>
      <c r="U30" s="1" t="s">
        <v>84</v>
      </c>
      <c r="V30" s="1" t="s">
        <v>84</v>
      </c>
      <c r="W30" s="1" t="s">
        <v>84</v>
      </c>
      <c r="X30" s="1"/>
      <c r="Y30" s="1"/>
      <c r="Z30" s="1"/>
      <c r="AA30" s="1"/>
      <c r="AC30" s="1"/>
      <c r="AE30" s="1"/>
      <c r="AG30" s="1"/>
      <c r="AP30" s="1" t="s">
        <v>72</v>
      </c>
      <c r="AQ30">
        <v>1</v>
      </c>
      <c r="AR30" s="1" t="s">
        <v>337</v>
      </c>
      <c r="AS30" t="s">
        <v>209</v>
      </c>
      <c r="AT30" t="s">
        <v>338</v>
      </c>
      <c r="AU30" s="1" t="s">
        <v>87</v>
      </c>
      <c r="AV30" s="3">
        <v>42776</v>
      </c>
      <c r="AW30" s="3">
        <v>42776</v>
      </c>
      <c r="AX30" s="3">
        <v>42794</v>
      </c>
      <c r="AY30" s="1" t="s">
        <v>85</v>
      </c>
      <c r="AZ30" s="1" t="s">
        <v>209</v>
      </c>
      <c r="BA30">
        <v>18450</v>
      </c>
      <c r="BB30">
        <v>10</v>
      </c>
      <c r="BC30">
        <v>55484</v>
      </c>
      <c r="BD30" s="1" t="s">
        <v>72</v>
      </c>
      <c r="BE30">
        <v>6</v>
      </c>
      <c r="BF30" s="1" t="s">
        <v>339</v>
      </c>
      <c r="BG30" s="1" t="s">
        <v>111</v>
      </c>
      <c r="BH30">
        <v>276</v>
      </c>
      <c r="BJ30" s="1"/>
      <c r="BK30" s="1" t="s">
        <v>208</v>
      </c>
      <c r="BL30" s="1" t="s">
        <v>86</v>
      </c>
      <c r="BM30">
        <v>0</v>
      </c>
      <c r="BO30" s="1"/>
      <c r="BP30" s="1"/>
      <c r="BQ30">
        <v>24</v>
      </c>
      <c r="BR30">
        <v>55484</v>
      </c>
      <c r="BS30">
        <v>55484</v>
      </c>
    </row>
    <row r="31" spans="1:71" x14ac:dyDescent="0.35">
      <c r="A31" s="1" t="s">
        <v>67</v>
      </c>
      <c r="B31" s="1" t="s">
        <v>68</v>
      </c>
      <c r="C31" s="1" t="s">
        <v>69</v>
      </c>
      <c r="D31">
        <v>1</v>
      </c>
      <c r="E31">
        <v>1</v>
      </c>
      <c r="F31" s="2">
        <v>43420.590057870373</v>
      </c>
      <c r="G31" s="3">
        <v>42767</v>
      </c>
      <c r="H31" s="3">
        <v>42794</v>
      </c>
      <c r="I31" s="1" t="s">
        <v>70</v>
      </c>
      <c r="J31">
        <v>1234</v>
      </c>
      <c r="K31">
        <v>1231234455</v>
      </c>
      <c r="L31" s="1" t="s">
        <v>151</v>
      </c>
      <c r="N31" s="1" t="s">
        <v>71</v>
      </c>
      <c r="O31" s="1" t="s">
        <v>84</v>
      </c>
      <c r="P31" s="1" t="s">
        <v>84</v>
      </c>
      <c r="Q31" s="1" t="s">
        <v>84</v>
      </c>
      <c r="R31" s="1"/>
      <c r="S31" t="s">
        <v>84</v>
      </c>
      <c r="U31" s="1" t="s">
        <v>84</v>
      </c>
      <c r="V31" s="1" t="s">
        <v>84</v>
      </c>
      <c r="W31" s="1" t="s">
        <v>84</v>
      </c>
      <c r="X31" s="1"/>
      <c r="Y31" s="1"/>
      <c r="Z31" s="1"/>
      <c r="AA31" s="1"/>
      <c r="AC31" s="1"/>
      <c r="AE31" s="1"/>
      <c r="AG31" s="1"/>
      <c r="AP31" s="1" t="s">
        <v>72</v>
      </c>
      <c r="AQ31">
        <v>1</v>
      </c>
      <c r="AR31" s="1" t="s">
        <v>337</v>
      </c>
      <c r="AS31" t="s">
        <v>209</v>
      </c>
      <c r="AT31" t="s">
        <v>338</v>
      </c>
      <c r="AU31" s="1" t="s">
        <v>87</v>
      </c>
      <c r="AV31" s="3">
        <v>42776</v>
      </c>
      <c r="AW31" s="3">
        <v>42776</v>
      </c>
      <c r="AX31" s="3">
        <v>42794</v>
      </c>
      <c r="AY31" s="1" t="s">
        <v>85</v>
      </c>
      <c r="AZ31" s="1" t="s">
        <v>209</v>
      </c>
      <c r="BA31">
        <v>18450</v>
      </c>
      <c r="BB31">
        <v>10</v>
      </c>
      <c r="BC31">
        <v>55484</v>
      </c>
      <c r="BD31" s="1" t="s">
        <v>72</v>
      </c>
      <c r="BE31">
        <v>7</v>
      </c>
      <c r="BF31" s="1" t="s">
        <v>340</v>
      </c>
      <c r="BG31" s="1" t="s">
        <v>160</v>
      </c>
      <c r="BH31">
        <v>1162.5999999999999</v>
      </c>
      <c r="BJ31" s="1"/>
      <c r="BK31" s="1" t="s">
        <v>192</v>
      </c>
      <c r="BL31" s="1" t="s">
        <v>86</v>
      </c>
      <c r="BM31">
        <v>0</v>
      </c>
      <c r="BO31" s="1"/>
      <c r="BP31" s="1"/>
      <c r="BQ31">
        <v>24</v>
      </c>
      <c r="BR31">
        <v>55484</v>
      </c>
      <c r="BS31">
        <v>55484</v>
      </c>
    </row>
    <row r="32" spans="1:71" x14ac:dyDescent="0.35">
      <c r="A32" s="1" t="s">
        <v>67</v>
      </c>
      <c r="B32" s="1" t="s">
        <v>68</v>
      </c>
      <c r="C32" s="1" t="s">
        <v>69</v>
      </c>
      <c r="D32">
        <v>1</v>
      </c>
      <c r="E32">
        <v>1</v>
      </c>
      <c r="F32" s="2">
        <v>43420.590057870373</v>
      </c>
      <c r="G32" s="3">
        <v>42767</v>
      </c>
      <c r="H32" s="3">
        <v>42794</v>
      </c>
      <c r="I32" s="1" t="s">
        <v>70</v>
      </c>
      <c r="J32">
        <v>1234</v>
      </c>
      <c r="K32">
        <v>1231234455</v>
      </c>
      <c r="L32" s="1" t="s">
        <v>151</v>
      </c>
      <c r="N32" s="1" t="s">
        <v>71</v>
      </c>
      <c r="O32" s="1" t="s">
        <v>84</v>
      </c>
      <c r="P32" s="1" t="s">
        <v>84</v>
      </c>
      <c r="Q32" s="1" t="s">
        <v>84</v>
      </c>
      <c r="R32" s="1"/>
      <c r="S32" t="s">
        <v>84</v>
      </c>
      <c r="U32" s="1" t="s">
        <v>84</v>
      </c>
      <c r="V32" s="1" t="s">
        <v>84</v>
      </c>
      <c r="W32" s="1" t="s">
        <v>84</v>
      </c>
      <c r="X32" s="1"/>
      <c r="Y32" s="1"/>
      <c r="Z32" s="1"/>
      <c r="AA32" s="1"/>
      <c r="AC32" s="1"/>
      <c r="AE32" s="1"/>
      <c r="AG32" s="1"/>
      <c r="AP32" s="1" t="s">
        <v>72</v>
      </c>
      <c r="AQ32">
        <v>1</v>
      </c>
      <c r="AR32" s="1" t="s">
        <v>337</v>
      </c>
      <c r="AS32" t="s">
        <v>209</v>
      </c>
      <c r="AT32" t="s">
        <v>338</v>
      </c>
      <c r="AU32" s="1" t="s">
        <v>87</v>
      </c>
      <c r="AV32" s="3">
        <v>42776</v>
      </c>
      <c r="AW32" s="3">
        <v>42776</v>
      </c>
      <c r="AX32" s="3">
        <v>42794</v>
      </c>
      <c r="AY32" s="1" t="s">
        <v>85</v>
      </c>
      <c r="AZ32" s="1" t="s">
        <v>209</v>
      </c>
      <c r="BA32">
        <v>18450</v>
      </c>
      <c r="BB32">
        <v>10</v>
      </c>
      <c r="BC32">
        <v>55484</v>
      </c>
      <c r="BD32" s="1" t="s">
        <v>72</v>
      </c>
      <c r="BE32">
        <v>8</v>
      </c>
      <c r="BF32" s="1" t="s">
        <v>340</v>
      </c>
      <c r="BG32" s="1" t="s">
        <v>86</v>
      </c>
      <c r="BH32">
        <v>0</v>
      </c>
      <c r="BJ32" s="1"/>
      <c r="BK32" s="1"/>
      <c r="BL32" s="1" t="s">
        <v>154</v>
      </c>
      <c r="BM32">
        <v>1430</v>
      </c>
      <c r="BO32" s="1"/>
      <c r="BP32" s="1" t="s">
        <v>192</v>
      </c>
      <c r="BQ32">
        <v>24</v>
      </c>
      <c r="BR32">
        <v>55484</v>
      </c>
      <c r="BS32">
        <v>55484</v>
      </c>
    </row>
    <row r="33" spans="1:71" x14ac:dyDescent="0.35">
      <c r="A33" s="1" t="s">
        <v>67</v>
      </c>
      <c r="B33" s="1" t="s">
        <v>68</v>
      </c>
      <c r="C33" s="1" t="s">
        <v>69</v>
      </c>
      <c r="D33">
        <v>1</v>
      </c>
      <c r="E33">
        <v>1</v>
      </c>
      <c r="F33" s="2">
        <v>43420.590057870373</v>
      </c>
      <c r="G33" s="3">
        <v>42767</v>
      </c>
      <c r="H33" s="3">
        <v>42794</v>
      </c>
      <c r="I33" s="1" t="s">
        <v>70</v>
      </c>
      <c r="J33">
        <v>1234</v>
      </c>
      <c r="K33">
        <v>1231234455</v>
      </c>
      <c r="L33" s="1" t="s">
        <v>151</v>
      </c>
      <c r="N33" s="1" t="s">
        <v>71</v>
      </c>
      <c r="O33" s="1" t="s">
        <v>84</v>
      </c>
      <c r="P33" s="1" t="s">
        <v>84</v>
      </c>
      <c r="Q33" s="1" t="s">
        <v>84</v>
      </c>
      <c r="R33" s="1"/>
      <c r="S33" t="s">
        <v>84</v>
      </c>
      <c r="U33" s="1" t="s">
        <v>84</v>
      </c>
      <c r="V33" s="1" t="s">
        <v>84</v>
      </c>
      <c r="W33" s="1" t="s">
        <v>84</v>
      </c>
      <c r="X33" s="1"/>
      <c r="Y33" s="1"/>
      <c r="Z33" s="1"/>
      <c r="AA33" s="1"/>
      <c r="AC33" s="1"/>
      <c r="AE33" s="1"/>
      <c r="AG33" s="1"/>
      <c r="AP33" s="1" t="s">
        <v>72</v>
      </c>
      <c r="AQ33">
        <v>1</v>
      </c>
      <c r="AR33" s="1" t="s">
        <v>337</v>
      </c>
      <c r="AS33" t="s">
        <v>209</v>
      </c>
      <c r="AT33" t="s">
        <v>338</v>
      </c>
      <c r="AU33" s="1" t="s">
        <v>87</v>
      </c>
      <c r="AV33" s="3">
        <v>42776</v>
      </c>
      <c r="AW33" s="3">
        <v>42776</v>
      </c>
      <c r="AX33" s="3">
        <v>42794</v>
      </c>
      <c r="AY33" s="1" t="s">
        <v>85</v>
      </c>
      <c r="AZ33" s="1" t="s">
        <v>209</v>
      </c>
      <c r="BA33">
        <v>18450</v>
      </c>
      <c r="BB33">
        <v>10</v>
      </c>
      <c r="BC33">
        <v>55484</v>
      </c>
      <c r="BD33" s="1" t="s">
        <v>72</v>
      </c>
      <c r="BE33">
        <v>9</v>
      </c>
      <c r="BF33" s="1" t="s">
        <v>340</v>
      </c>
      <c r="BG33" s="1" t="s">
        <v>111</v>
      </c>
      <c r="BH33">
        <v>267.39999999999998</v>
      </c>
      <c r="BJ33" s="1"/>
      <c r="BK33" s="1" t="s">
        <v>192</v>
      </c>
      <c r="BL33" s="1" t="s">
        <v>86</v>
      </c>
      <c r="BM33">
        <v>0</v>
      </c>
      <c r="BO33" s="1"/>
      <c r="BP33" s="1"/>
      <c r="BQ33">
        <v>24</v>
      </c>
      <c r="BR33">
        <v>55484</v>
      </c>
      <c r="BS33">
        <v>55484</v>
      </c>
    </row>
    <row r="34" spans="1:71" x14ac:dyDescent="0.35">
      <c r="A34" s="1" t="s">
        <v>67</v>
      </c>
      <c r="B34" s="1" t="s">
        <v>68</v>
      </c>
      <c r="C34" s="1" t="s">
        <v>69</v>
      </c>
      <c r="D34">
        <v>1</v>
      </c>
      <c r="E34">
        <v>1</v>
      </c>
      <c r="F34" s="2">
        <v>43420.590057870373</v>
      </c>
      <c r="G34" s="3">
        <v>42767</v>
      </c>
      <c r="H34" s="3">
        <v>42794</v>
      </c>
      <c r="I34" s="1" t="s">
        <v>70</v>
      </c>
      <c r="J34">
        <v>1234</v>
      </c>
      <c r="K34">
        <v>1231234455</v>
      </c>
      <c r="L34" s="1" t="s">
        <v>151</v>
      </c>
      <c r="N34" s="1" t="s">
        <v>71</v>
      </c>
      <c r="O34" s="1" t="s">
        <v>84</v>
      </c>
      <c r="P34" s="1" t="s">
        <v>84</v>
      </c>
      <c r="Q34" s="1" t="s">
        <v>84</v>
      </c>
      <c r="R34" s="1"/>
      <c r="S34" t="s">
        <v>84</v>
      </c>
      <c r="U34" s="1" t="s">
        <v>84</v>
      </c>
      <c r="V34" s="1" t="s">
        <v>84</v>
      </c>
      <c r="W34" s="1" t="s">
        <v>84</v>
      </c>
      <c r="X34" s="1"/>
      <c r="Y34" s="1"/>
      <c r="Z34" s="1"/>
      <c r="AA34" s="1"/>
      <c r="AC34" s="1"/>
      <c r="AE34" s="1"/>
      <c r="AG34" s="1"/>
      <c r="AP34" s="1" t="s">
        <v>72</v>
      </c>
      <c r="AQ34">
        <v>1</v>
      </c>
      <c r="AR34" s="1" t="s">
        <v>337</v>
      </c>
      <c r="AS34" t="s">
        <v>209</v>
      </c>
      <c r="AT34" t="s">
        <v>338</v>
      </c>
      <c r="AU34" s="1" t="s">
        <v>87</v>
      </c>
      <c r="AV34" s="3">
        <v>42776</v>
      </c>
      <c r="AW34" s="3">
        <v>42776</v>
      </c>
      <c r="AX34" s="3">
        <v>42794</v>
      </c>
      <c r="AY34" s="1" t="s">
        <v>85</v>
      </c>
      <c r="AZ34" s="1" t="s">
        <v>209</v>
      </c>
      <c r="BA34">
        <v>18450</v>
      </c>
      <c r="BB34">
        <v>10</v>
      </c>
      <c r="BC34">
        <v>55484</v>
      </c>
      <c r="BD34" s="1" t="s">
        <v>72</v>
      </c>
      <c r="BE34">
        <v>10</v>
      </c>
      <c r="BF34" s="1" t="s">
        <v>341</v>
      </c>
      <c r="BG34" s="1" t="s">
        <v>126</v>
      </c>
      <c r="BH34">
        <v>873</v>
      </c>
      <c r="BJ34" s="1"/>
      <c r="BK34" s="1" t="s">
        <v>316</v>
      </c>
      <c r="BL34" s="1" t="s">
        <v>86</v>
      </c>
      <c r="BM34">
        <v>0</v>
      </c>
      <c r="BO34" s="1"/>
      <c r="BP34" s="1"/>
      <c r="BQ34">
        <v>24</v>
      </c>
      <c r="BR34">
        <v>55484</v>
      </c>
      <c r="BS34">
        <v>55484</v>
      </c>
    </row>
    <row r="35" spans="1:71" x14ac:dyDescent="0.35">
      <c r="A35" s="1" t="s">
        <v>67</v>
      </c>
      <c r="B35" s="1" t="s">
        <v>68</v>
      </c>
      <c r="C35" s="1" t="s">
        <v>69</v>
      </c>
      <c r="D35">
        <v>1</v>
      </c>
      <c r="E35">
        <v>1</v>
      </c>
      <c r="F35" s="2">
        <v>43420.590057870373</v>
      </c>
      <c r="G35" s="3">
        <v>42767</v>
      </c>
      <c r="H35" s="3">
        <v>42794</v>
      </c>
      <c r="I35" s="1" t="s">
        <v>70</v>
      </c>
      <c r="J35">
        <v>1234</v>
      </c>
      <c r="K35">
        <v>1231234455</v>
      </c>
      <c r="L35" s="1" t="s">
        <v>151</v>
      </c>
      <c r="N35" s="1" t="s">
        <v>71</v>
      </c>
      <c r="O35" s="1" t="s">
        <v>84</v>
      </c>
      <c r="P35" s="1" t="s">
        <v>84</v>
      </c>
      <c r="Q35" s="1" t="s">
        <v>84</v>
      </c>
      <c r="R35" s="1"/>
      <c r="S35" t="s">
        <v>84</v>
      </c>
      <c r="U35" s="1" t="s">
        <v>84</v>
      </c>
      <c r="V35" s="1" t="s">
        <v>84</v>
      </c>
      <c r="W35" s="1" t="s">
        <v>84</v>
      </c>
      <c r="X35" s="1"/>
      <c r="Y35" s="1"/>
      <c r="Z35" s="1"/>
      <c r="AA35" s="1"/>
      <c r="AC35" s="1"/>
      <c r="AE35" s="1"/>
      <c r="AG35" s="1"/>
      <c r="AP35" s="1" t="s">
        <v>72</v>
      </c>
      <c r="AQ35">
        <v>1</v>
      </c>
      <c r="AR35" s="1" t="s">
        <v>337</v>
      </c>
      <c r="AS35" t="s">
        <v>209</v>
      </c>
      <c r="AT35" t="s">
        <v>338</v>
      </c>
      <c r="AU35" s="1" t="s">
        <v>87</v>
      </c>
      <c r="AV35" s="3">
        <v>42776</v>
      </c>
      <c r="AW35" s="3">
        <v>42776</v>
      </c>
      <c r="AX35" s="3">
        <v>42794</v>
      </c>
      <c r="AY35" s="1" t="s">
        <v>85</v>
      </c>
      <c r="AZ35" s="1" t="s">
        <v>209</v>
      </c>
      <c r="BA35">
        <v>18450</v>
      </c>
      <c r="BB35">
        <v>10</v>
      </c>
      <c r="BC35">
        <v>55484</v>
      </c>
      <c r="BD35" s="1" t="s">
        <v>72</v>
      </c>
      <c r="BE35">
        <v>11</v>
      </c>
      <c r="BF35" s="1" t="s">
        <v>341</v>
      </c>
      <c r="BG35" s="1" t="s">
        <v>86</v>
      </c>
      <c r="BH35">
        <v>0</v>
      </c>
      <c r="BJ35" s="1"/>
      <c r="BK35" s="1"/>
      <c r="BL35" s="1" t="s">
        <v>125</v>
      </c>
      <c r="BM35">
        <v>873</v>
      </c>
      <c r="BO35" s="1"/>
      <c r="BP35" s="1" t="s">
        <v>316</v>
      </c>
      <c r="BQ35">
        <v>24</v>
      </c>
      <c r="BR35">
        <v>55484</v>
      </c>
      <c r="BS35">
        <v>55484</v>
      </c>
    </row>
    <row r="36" spans="1:71" x14ac:dyDescent="0.35">
      <c r="A36" s="1" t="s">
        <v>67</v>
      </c>
      <c r="B36" s="1" t="s">
        <v>68</v>
      </c>
      <c r="C36" s="1" t="s">
        <v>69</v>
      </c>
      <c r="D36">
        <v>1</v>
      </c>
      <c r="E36">
        <v>1</v>
      </c>
      <c r="F36" s="2">
        <v>43420.590057870373</v>
      </c>
      <c r="G36" s="3">
        <v>42767</v>
      </c>
      <c r="H36" s="3">
        <v>42794</v>
      </c>
      <c r="I36" s="1" t="s">
        <v>70</v>
      </c>
      <c r="J36">
        <v>1234</v>
      </c>
      <c r="K36">
        <v>1231234455</v>
      </c>
      <c r="L36" s="1" t="s">
        <v>151</v>
      </c>
      <c r="N36" s="1" t="s">
        <v>71</v>
      </c>
      <c r="O36" s="1" t="s">
        <v>84</v>
      </c>
      <c r="P36" s="1" t="s">
        <v>84</v>
      </c>
      <c r="Q36" s="1" t="s">
        <v>84</v>
      </c>
      <c r="R36" s="1"/>
      <c r="S36" t="s">
        <v>84</v>
      </c>
      <c r="U36" s="1" t="s">
        <v>84</v>
      </c>
      <c r="V36" s="1" t="s">
        <v>84</v>
      </c>
      <c r="W36" s="1" t="s">
        <v>84</v>
      </c>
      <c r="X36" s="1"/>
      <c r="Y36" s="1"/>
      <c r="Z36" s="1"/>
      <c r="AA36" s="1"/>
      <c r="AC36" s="1"/>
      <c r="AE36" s="1"/>
      <c r="AG36" s="1"/>
      <c r="AP36" s="1" t="s">
        <v>72</v>
      </c>
      <c r="AQ36">
        <v>1</v>
      </c>
      <c r="AR36" s="1" t="s">
        <v>337</v>
      </c>
      <c r="AS36" t="s">
        <v>209</v>
      </c>
      <c r="AT36" t="s">
        <v>338</v>
      </c>
      <c r="AU36" s="1" t="s">
        <v>87</v>
      </c>
      <c r="AV36" s="3">
        <v>42776</v>
      </c>
      <c r="AW36" s="3">
        <v>42776</v>
      </c>
      <c r="AX36" s="3">
        <v>42794</v>
      </c>
      <c r="AY36" s="1" t="s">
        <v>85</v>
      </c>
      <c r="AZ36" s="1" t="s">
        <v>209</v>
      </c>
      <c r="BA36">
        <v>18450</v>
      </c>
      <c r="BB36">
        <v>10</v>
      </c>
      <c r="BC36">
        <v>55484</v>
      </c>
      <c r="BD36" s="1" t="s">
        <v>72</v>
      </c>
      <c r="BE36">
        <v>12</v>
      </c>
      <c r="BF36" s="1" t="s">
        <v>342</v>
      </c>
      <c r="BG36" s="1" t="s">
        <v>157</v>
      </c>
      <c r="BH36">
        <v>230</v>
      </c>
      <c r="BJ36" s="1"/>
      <c r="BK36" s="1" t="s">
        <v>316</v>
      </c>
      <c r="BL36" s="1" t="s">
        <v>86</v>
      </c>
      <c r="BM36">
        <v>0</v>
      </c>
      <c r="BO36" s="1"/>
      <c r="BP36" s="1"/>
      <c r="BQ36">
        <v>24</v>
      </c>
      <c r="BR36">
        <v>55484</v>
      </c>
      <c r="BS36">
        <v>55484</v>
      </c>
    </row>
    <row r="37" spans="1:71" x14ac:dyDescent="0.35">
      <c r="A37" s="1" t="s">
        <v>67</v>
      </c>
      <c r="B37" s="1" t="s">
        <v>68</v>
      </c>
      <c r="C37" s="1" t="s">
        <v>69</v>
      </c>
      <c r="D37">
        <v>1</v>
      </c>
      <c r="E37">
        <v>1</v>
      </c>
      <c r="F37" s="2">
        <v>43420.590057870373</v>
      </c>
      <c r="G37" s="3">
        <v>42767</v>
      </c>
      <c r="H37" s="3">
        <v>42794</v>
      </c>
      <c r="I37" s="1" t="s">
        <v>70</v>
      </c>
      <c r="J37">
        <v>1234</v>
      </c>
      <c r="K37">
        <v>1231234455</v>
      </c>
      <c r="L37" s="1" t="s">
        <v>151</v>
      </c>
      <c r="N37" s="1" t="s">
        <v>71</v>
      </c>
      <c r="O37" s="1" t="s">
        <v>84</v>
      </c>
      <c r="P37" s="1" t="s">
        <v>84</v>
      </c>
      <c r="Q37" s="1" t="s">
        <v>84</v>
      </c>
      <c r="R37" s="1"/>
      <c r="S37" t="s">
        <v>84</v>
      </c>
      <c r="U37" s="1" t="s">
        <v>84</v>
      </c>
      <c r="V37" s="1" t="s">
        <v>84</v>
      </c>
      <c r="W37" s="1" t="s">
        <v>84</v>
      </c>
      <c r="X37" s="1"/>
      <c r="Y37" s="1"/>
      <c r="Z37" s="1"/>
      <c r="AA37" s="1"/>
      <c r="AC37" s="1"/>
      <c r="AE37" s="1"/>
      <c r="AG37" s="1"/>
      <c r="AP37" s="1" t="s">
        <v>72</v>
      </c>
      <c r="AQ37">
        <v>1</v>
      </c>
      <c r="AR37" s="1" t="s">
        <v>337</v>
      </c>
      <c r="AS37" t="s">
        <v>209</v>
      </c>
      <c r="AT37" t="s">
        <v>338</v>
      </c>
      <c r="AU37" s="1" t="s">
        <v>87</v>
      </c>
      <c r="AV37" s="3">
        <v>42776</v>
      </c>
      <c r="AW37" s="3">
        <v>42776</v>
      </c>
      <c r="AX37" s="3">
        <v>42794</v>
      </c>
      <c r="AY37" s="1" t="s">
        <v>85</v>
      </c>
      <c r="AZ37" s="1" t="s">
        <v>209</v>
      </c>
      <c r="BA37">
        <v>18450</v>
      </c>
      <c r="BB37">
        <v>10</v>
      </c>
      <c r="BC37">
        <v>55484</v>
      </c>
      <c r="BD37" s="1" t="s">
        <v>72</v>
      </c>
      <c r="BE37">
        <v>13</v>
      </c>
      <c r="BF37" s="1" t="s">
        <v>342</v>
      </c>
      <c r="BG37" s="1" t="s">
        <v>86</v>
      </c>
      <c r="BH37">
        <v>0</v>
      </c>
      <c r="BJ37" s="1"/>
      <c r="BK37" s="1"/>
      <c r="BL37" s="1" t="s">
        <v>125</v>
      </c>
      <c r="BM37">
        <v>230</v>
      </c>
      <c r="BO37" s="1"/>
      <c r="BP37" s="1" t="s">
        <v>316</v>
      </c>
      <c r="BQ37">
        <v>24</v>
      </c>
      <c r="BR37">
        <v>55484</v>
      </c>
      <c r="BS37">
        <v>55484</v>
      </c>
    </row>
    <row r="38" spans="1:71" x14ac:dyDescent="0.35">
      <c r="A38" s="1" t="s">
        <v>67</v>
      </c>
      <c r="B38" s="1" t="s">
        <v>68</v>
      </c>
      <c r="C38" s="1" t="s">
        <v>69</v>
      </c>
      <c r="D38">
        <v>1</v>
      </c>
      <c r="E38">
        <v>1</v>
      </c>
      <c r="F38" s="2">
        <v>43420.590057870373</v>
      </c>
      <c r="G38" s="3">
        <v>42767</v>
      </c>
      <c r="H38" s="3">
        <v>42794</v>
      </c>
      <c r="I38" s="1" t="s">
        <v>70</v>
      </c>
      <c r="J38">
        <v>1234</v>
      </c>
      <c r="K38">
        <v>1231234455</v>
      </c>
      <c r="L38" s="1" t="s">
        <v>151</v>
      </c>
      <c r="N38" s="1" t="s">
        <v>71</v>
      </c>
      <c r="O38" s="1" t="s">
        <v>84</v>
      </c>
      <c r="P38" s="1" t="s">
        <v>84</v>
      </c>
      <c r="Q38" s="1" t="s">
        <v>84</v>
      </c>
      <c r="R38" s="1"/>
      <c r="S38" t="s">
        <v>84</v>
      </c>
      <c r="U38" s="1" t="s">
        <v>84</v>
      </c>
      <c r="V38" s="1" t="s">
        <v>84</v>
      </c>
      <c r="W38" s="1" t="s">
        <v>84</v>
      </c>
      <c r="X38" s="1"/>
      <c r="Y38" s="1"/>
      <c r="Z38" s="1"/>
      <c r="AA38" s="1"/>
      <c r="AC38" s="1"/>
      <c r="AE38" s="1"/>
      <c r="AG38" s="1"/>
      <c r="AP38" s="1" t="s">
        <v>72</v>
      </c>
      <c r="AQ38">
        <v>1</v>
      </c>
      <c r="AR38" s="1" t="s">
        <v>337</v>
      </c>
      <c r="AS38" t="s">
        <v>209</v>
      </c>
      <c r="AT38" t="s">
        <v>338</v>
      </c>
      <c r="AU38" s="1" t="s">
        <v>87</v>
      </c>
      <c r="AV38" s="3">
        <v>42776</v>
      </c>
      <c r="AW38" s="3">
        <v>42776</v>
      </c>
      <c r="AX38" s="3">
        <v>42794</v>
      </c>
      <c r="AY38" s="1" t="s">
        <v>85</v>
      </c>
      <c r="AZ38" s="1" t="s">
        <v>209</v>
      </c>
      <c r="BA38">
        <v>18450</v>
      </c>
      <c r="BB38">
        <v>10</v>
      </c>
      <c r="BC38">
        <v>55484</v>
      </c>
      <c r="BD38" s="1" t="s">
        <v>72</v>
      </c>
      <c r="BE38">
        <v>14</v>
      </c>
      <c r="BF38" s="1" t="s">
        <v>343</v>
      </c>
      <c r="BG38" s="1" t="s">
        <v>140</v>
      </c>
      <c r="BH38">
        <v>9200</v>
      </c>
      <c r="BJ38" s="1"/>
      <c r="BK38" s="1" t="s">
        <v>193</v>
      </c>
      <c r="BL38" s="1" t="s">
        <v>86</v>
      </c>
      <c r="BM38">
        <v>0</v>
      </c>
      <c r="BO38" s="1"/>
      <c r="BP38" s="1"/>
      <c r="BQ38">
        <v>24</v>
      </c>
      <c r="BR38">
        <v>55484</v>
      </c>
      <c r="BS38">
        <v>55484</v>
      </c>
    </row>
    <row r="39" spans="1:71" x14ac:dyDescent="0.35">
      <c r="A39" s="1" t="s">
        <v>67</v>
      </c>
      <c r="B39" s="1" t="s">
        <v>68</v>
      </c>
      <c r="C39" s="1" t="s">
        <v>69</v>
      </c>
      <c r="D39">
        <v>1</v>
      </c>
      <c r="E39">
        <v>1</v>
      </c>
      <c r="F39" s="2">
        <v>43420.590057870373</v>
      </c>
      <c r="G39" s="3">
        <v>42767</v>
      </c>
      <c r="H39" s="3">
        <v>42794</v>
      </c>
      <c r="I39" s="1" t="s">
        <v>70</v>
      </c>
      <c r="J39">
        <v>1234</v>
      </c>
      <c r="K39">
        <v>1231234455</v>
      </c>
      <c r="L39" s="1" t="s">
        <v>151</v>
      </c>
      <c r="N39" s="1" t="s">
        <v>71</v>
      </c>
      <c r="O39" s="1" t="s">
        <v>84</v>
      </c>
      <c r="P39" s="1" t="s">
        <v>84</v>
      </c>
      <c r="Q39" s="1" t="s">
        <v>84</v>
      </c>
      <c r="R39" s="1"/>
      <c r="S39" t="s">
        <v>84</v>
      </c>
      <c r="U39" s="1" t="s">
        <v>84</v>
      </c>
      <c r="V39" s="1" t="s">
        <v>84</v>
      </c>
      <c r="W39" s="1" t="s">
        <v>84</v>
      </c>
      <c r="X39" s="1"/>
      <c r="Y39" s="1"/>
      <c r="Z39" s="1"/>
      <c r="AA39" s="1"/>
      <c r="AC39" s="1"/>
      <c r="AE39" s="1"/>
      <c r="AG39" s="1"/>
      <c r="AP39" s="1" t="s">
        <v>72</v>
      </c>
      <c r="AQ39">
        <v>1</v>
      </c>
      <c r="AR39" s="1" t="s">
        <v>337</v>
      </c>
      <c r="AS39" t="s">
        <v>209</v>
      </c>
      <c r="AT39" t="s">
        <v>338</v>
      </c>
      <c r="AU39" s="1" t="s">
        <v>87</v>
      </c>
      <c r="AV39" s="3">
        <v>42776</v>
      </c>
      <c r="AW39" s="3">
        <v>42776</v>
      </c>
      <c r="AX39" s="3">
        <v>42794</v>
      </c>
      <c r="AY39" s="1" t="s">
        <v>85</v>
      </c>
      <c r="AZ39" s="1" t="s">
        <v>209</v>
      </c>
      <c r="BA39">
        <v>18450</v>
      </c>
      <c r="BB39">
        <v>10</v>
      </c>
      <c r="BC39">
        <v>55484</v>
      </c>
      <c r="BD39" s="1" t="s">
        <v>72</v>
      </c>
      <c r="BE39">
        <v>15</v>
      </c>
      <c r="BF39" s="1" t="s">
        <v>343</v>
      </c>
      <c r="BG39" s="1" t="s">
        <v>86</v>
      </c>
      <c r="BH39">
        <v>0</v>
      </c>
      <c r="BJ39" s="1"/>
      <c r="BK39" s="1"/>
      <c r="BL39" s="1" t="s">
        <v>156</v>
      </c>
      <c r="BM39">
        <v>9200</v>
      </c>
      <c r="BO39" s="1"/>
      <c r="BP39" s="1" t="s">
        <v>193</v>
      </c>
      <c r="BQ39">
        <v>24</v>
      </c>
      <c r="BR39">
        <v>55484</v>
      </c>
      <c r="BS39">
        <v>55484</v>
      </c>
    </row>
    <row r="40" spans="1:71" x14ac:dyDescent="0.35">
      <c r="A40" s="1" t="s">
        <v>67</v>
      </c>
      <c r="B40" s="1" t="s">
        <v>68</v>
      </c>
      <c r="C40" s="1" t="s">
        <v>69</v>
      </c>
      <c r="D40">
        <v>1</v>
      </c>
      <c r="E40">
        <v>1</v>
      </c>
      <c r="F40" s="2">
        <v>43420.590057870373</v>
      </c>
      <c r="G40" s="3">
        <v>42767</v>
      </c>
      <c r="H40" s="3">
        <v>42794</v>
      </c>
      <c r="I40" s="1" t="s">
        <v>70</v>
      </c>
      <c r="J40">
        <v>1234</v>
      </c>
      <c r="K40">
        <v>1231234455</v>
      </c>
      <c r="L40" s="1" t="s">
        <v>151</v>
      </c>
      <c r="N40" s="1" t="s">
        <v>71</v>
      </c>
      <c r="O40" s="1" t="s">
        <v>84</v>
      </c>
      <c r="P40" s="1" t="s">
        <v>84</v>
      </c>
      <c r="Q40" s="1" t="s">
        <v>84</v>
      </c>
      <c r="R40" s="1"/>
      <c r="S40" t="s">
        <v>84</v>
      </c>
      <c r="U40" s="1" t="s">
        <v>84</v>
      </c>
      <c r="V40" s="1" t="s">
        <v>84</v>
      </c>
      <c r="W40" s="1" t="s">
        <v>84</v>
      </c>
      <c r="X40" s="1"/>
      <c r="Y40" s="1"/>
      <c r="Z40" s="1"/>
      <c r="AA40" s="1"/>
      <c r="AC40" s="1"/>
      <c r="AE40" s="1"/>
      <c r="AG40" s="1"/>
      <c r="AP40" s="1" t="s">
        <v>72</v>
      </c>
      <c r="AQ40">
        <v>1</v>
      </c>
      <c r="AR40" s="1" t="s">
        <v>337</v>
      </c>
      <c r="AS40" t="s">
        <v>209</v>
      </c>
      <c r="AT40" t="s">
        <v>338</v>
      </c>
      <c r="AU40" s="1" t="s">
        <v>87</v>
      </c>
      <c r="AV40" s="3">
        <v>42776</v>
      </c>
      <c r="AW40" s="3">
        <v>42776</v>
      </c>
      <c r="AX40" s="3">
        <v>42794</v>
      </c>
      <c r="AY40" s="1" t="s">
        <v>85</v>
      </c>
      <c r="AZ40" s="1" t="s">
        <v>209</v>
      </c>
      <c r="BA40">
        <v>18450</v>
      </c>
      <c r="BB40">
        <v>10</v>
      </c>
      <c r="BC40">
        <v>55484</v>
      </c>
      <c r="BD40" s="1" t="s">
        <v>72</v>
      </c>
      <c r="BE40">
        <v>16</v>
      </c>
      <c r="BF40" s="1" t="s">
        <v>344</v>
      </c>
      <c r="BG40" s="1" t="s">
        <v>161</v>
      </c>
      <c r="BH40">
        <v>750</v>
      </c>
      <c r="BJ40" s="1"/>
      <c r="BK40" s="1" t="s">
        <v>193</v>
      </c>
      <c r="BL40" s="1" t="s">
        <v>86</v>
      </c>
      <c r="BM40">
        <v>0</v>
      </c>
      <c r="BO40" s="1"/>
      <c r="BP40" s="1"/>
      <c r="BQ40">
        <v>24</v>
      </c>
      <c r="BR40">
        <v>55484</v>
      </c>
      <c r="BS40">
        <v>55484</v>
      </c>
    </row>
    <row r="41" spans="1:71" x14ac:dyDescent="0.35">
      <c r="A41" s="1" t="s">
        <v>67</v>
      </c>
      <c r="B41" s="1" t="s">
        <v>68</v>
      </c>
      <c r="C41" s="1" t="s">
        <v>69</v>
      </c>
      <c r="D41">
        <v>1</v>
      </c>
      <c r="E41">
        <v>1</v>
      </c>
      <c r="F41" s="2">
        <v>43420.590057870373</v>
      </c>
      <c r="G41" s="3">
        <v>42767</v>
      </c>
      <c r="H41" s="3">
        <v>42794</v>
      </c>
      <c r="I41" s="1" t="s">
        <v>70</v>
      </c>
      <c r="J41">
        <v>1234</v>
      </c>
      <c r="K41">
        <v>1231234455</v>
      </c>
      <c r="L41" s="1" t="s">
        <v>151</v>
      </c>
      <c r="N41" s="1" t="s">
        <v>71</v>
      </c>
      <c r="O41" s="1" t="s">
        <v>84</v>
      </c>
      <c r="P41" s="1" t="s">
        <v>84</v>
      </c>
      <c r="Q41" s="1" t="s">
        <v>84</v>
      </c>
      <c r="R41" s="1"/>
      <c r="S41" t="s">
        <v>84</v>
      </c>
      <c r="U41" s="1" t="s">
        <v>84</v>
      </c>
      <c r="V41" s="1" t="s">
        <v>84</v>
      </c>
      <c r="W41" s="1" t="s">
        <v>84</v>
      </c>
      <c r="X41" s="1"/>
      <c r="Y41" s="1"/>
      <c r="Z41" s="1"/>
      <c r="AA41" s="1"/>
      <c r="AC41" s="1"/>
      <c r="AE41" s="1"/>
      <c r="AG41" s="1"/>
      <c r="AP41" s="1" t="s">
        <v>72</v>
      </c>
      <c r="AQ41">
        <v>1</v>
      </c>
      <c r="AR41" s="1" t="s">
        <v>337</v>
      </c>
      <c r="AS41" t="s">
        <v>209</v>
      </c>
      <c r="AT41" t="s">
        <v>338</v>
      </c>
      <c r="AU41" s="1" t="s">
        <v>87</v>
      </c>
      <c r="AV41" s="3">
        <v>42776</v>
      </c>
      <c r="AW41" s="3">
        <v>42776</v>
      </c>
      <c r="AX41" s="3">
        <v>42794</v>
      </c>
      <c r="AY41" s="1" t="s">
        <v>85</v>
      </c>
      <c r="AZ41" s="1" t="s">
        <v>209</v>
      </c>
      <c r="BA41">
        <v>18450</v>
      </c>
      <c r="BB41">
        <v>10</v>
      </c>
      <c r="BC41">
        <v>55484</v>
      </c>
      <c r="BD41" s="1" t="s">
        <v>72</v>
      </c>
      <c r="BE41">
        <v>17</v>
      </c>
      <c r="BF41" s="1" t="s">
        <v>344</v>
      </c>
      <c r="BG41" s="1" t="s">
        <v>86</v>
      </c>
      <c r="BH41">
        <v>0</v>
      </c>
      <c r="BJ41" s="1"/>
      <c r="BK41" s="1"/>
      <c r="BL41" s="1" t="s">
        <v>156</v>
      </c>
      <c r="BM41">
        <v>750</v>
      </c>
      <c r="BO41" s="1"/>
      <c r="BP41" s="1" t="s">
        <v>193</v>
      </c>
      <c r="BQ41">
        <v>24</v>
      </c>
      <c r="BR41">
        <v>55484</v>
      </c>
      <c r="BS41">
        <v>55484</v>
      </c>
    </row>
    <row r="42" spans="1:71" x14ac:dyDescent="0.35">
      <c r="A42" s="1" t="s">
        <v>67</v>
      </c>
      <c r="B42" s="1" t="s">
        <v>68</v>
      </c>
      <c r="C42" s="1" t="s">
        <v>69</v>
      </c>
      <c r="D42">
        <v>1</v>
      </c>
      <c r="E42">
        <v>1</v>
      </c>
      <c r="F42" s="2">
        <v>43420.590057870373</v>
      </c>
      <c r="G42" s="3">
        <v>42767</v>
      </c>
      <c r="H42" s="3">
        <v>42794</v>
      </c>
      <c r="I42" s="1" t="s">
        <v>70</v>
      </c>
      <c r="J42">
        <v>1234</v>
      </c>
      <c r="K42">
        <v>1231234455</v>
      </c>
      <c r="L42" s="1" t="s">
        <v>151</v>
      </c>
      <c r="N42" s="1" t="s">
        <v>71</v>
      </c>
      <c r="O42" s="1" t="s">
        <v>84</v>
      </c>
      <c r="P42" s="1" t="s">
        <v>84</v>
      </c>
      <c r="Q42" s="1" t="s">
        <v>84</v>
      </c>
      <c r="R42" s="1"/>
      <c r="S42" t="s">
        <v>84</v>
      </c>
      <c r="U42" s="1" t="s">
        <v>84</v>
      </c>
      <c r="V42" s="1" t="s">
        <v>84</v>
      </c>
      <c r="W42" s="1" t="s">
        <v>84</v>
      </c>
      <c r="X42" s="1"/>
      <c r="Y42" s="1"/>
      <c r="Z42" s="1"/>
      <c r="AA42" s="1"/>
      <c r="AC42" s="1"/>
      <c r="AE42" s="1"/>
      <c r="AG42" s="1"/>
      <c r="AP42" s="1" t="s">
        <v>72</v>
      </c>
      <c r="AQ42">
        <v>1</v>
      </c>
      <c r="AR42" s="1" t="s">
        <v>337</v>
      </c>
      <c r="AS42" t="s">
        <v>209</v>
      </c>
      <c r="AT42" t="s">
        <v>338</v>
      </c>
      <c r="AU42" s="1" t="s">
        <v>87</v>
      </c>
      <c r="AV42" s="3">
        <v>42776</v>
      </c>
      <c r="AW42" s="3">
        <v>42776</v>
      </c>
      <c r="AX42" s="3">
        <v>42794</v>
      </c>
      <c r="AY42" s="1" t="s">
        <v>85</v>
      </c>
      <c r="AZ42" s="1" t="s">
        <v>209</v>
      </c>
      <c r="BA42">
        <v>18450</v>
      </c>
      <c r="BB42">
        <v>10</v>
      </c>
      <c r="BC42">
        <v>55484</v>
      </c>
      <c r="BD42" s="1" t="s">
        <v>72</v>
      </c>
      <c r="BE42">
        <v>18</v>
      </c>
      <c r="BF42" s="1" t="s">
        <v>345</v>
      </c>
      <c r="BG42" s="1" t="s">
        <v>162</v>
      </c>
      <c r="BH42">
        <v>1100</v>
      </c>
      <c r="BJ42" s="1"/>
      <c r="BK42" s="1" t="s">
        <v>193</v>
      </c>
      <c r="BL42" s="1" t="s">
        <v>86</v>
      </c>
      <c r="BM42">
        <v>0</v>
      </c>
      <c r="BO42" s="1"/>
      <c r="BP42" s="1"/>
      <c r="BQ42">
        <v>24</v>
      </c>
      <c r="BR42">
        <v>55484</v>
      </c>
      <c r="BS42">
        <v>55484</v>
      </c>
    </row>
    <row r="43" spans="1:71" x14ac:dyDescent="0.35">
      <c r="A43" s="1" t="s">
        <v>67</v>
      </c>
      <c r="B43" s="1" t="s">
        <v>68</v>
      </c>
      <c r="C43" s="1" t="s">
        <v>69</v>
      </c>
      <c r="D43">
        <v>1</v>
      </c>
      <c r="E43">
        <v>1</v>
      </c>
      <c r="F43" s="2">
        <v>43420.590057870373</v>
      </c>
      <c r="G43" s="3">
        <v>42767</v>
      </c>
      <c r="H43" s="3">
        <v>42794</v>
      </c>
      <c r="I43" s="1" t="s">
        <v>70</v>
      </c>
      <c r="J43">
        <v>1234</v>
      </c>
      <c r="K43">
        <v>1231234455</v>
      </c>
      <c r="L43" s="1" t="s">
        <v>151</v>
      </c>
      <c r="N43" s="1" t="s">
        <v>71</v>
      </c>
      <c r="O43" s="1" t="s">
        <v>84</v>
      </c>
      <c r="P43" s="1" t="s">
        <v>84</v>
      </c>
      <c r="Q43" s="1" t="s">
        <v>84</v>
      </c>
      <c r="R43" s="1"/>
      <c r="S43" t="s">
        <v>84</v>
      </c>
      <c r="U43" s="1" t="s">
        <v>84</v>
      </c>
      <c r="V43" s="1" t="s">
        <v>84</v>
      </c>
      <c r="W43" s="1" t="s">
        <v>84</v>
      </c>
      <c r="X43" s="1"/>
      <c r="Y43" s="1"/>
      <c r="Z43" s="1"/>
      <c r="AA43" s="1"/>
      <c r="AC43" s="1"/>
      <c r="AE43" s="1"/>
      <c r="AG43" s="1"/>
      <c r="AP43" s="1" t="s">
        <v>72</v>
      </c>
      <c r="AQ43">
        <v>1</v>
      </c>
      <c r="AR43" s="1" t="s">
        <v>337</v>
      </c>
      <c r="AS43" t="s">
        <v>209</v>
      </c>
      <c r="AT43" t="s">
        <v>338</v>
      </c>
      <c r="AU43" s="1" t="s">
        <v>87</v>
      </c>
      <c r="AV43" s="3">
        <v>42776</v>
      </c>
      <c r="AW43" s="3">
        <v>42776</v>
      </c>
      <c r="AX43" s="3">
        <v>42794</v>
      </c>
      <c r="AY43" s="1" t="s">
        <v>85</v>
      </c>
      <c r="AZ43" s="1" t="s">
        <v>209</v>
      </c>
      <c r="BA43">
        <v>18450</v>
      </c>
      <c r="BB43">
        <v>10</v>
      </c>
      <c r="BC43">
        <v>55484</v>
      </c>
      <c r="BD43" s="1" t="s">
        <v>72</v>
      </c>
      <c r="BE43">
        <v>19</v>
      </c>
      <c r="BF43" s="1" t="s">
        <v>345</v>
      </c>
      <c r="BG43" s="1" t="s">
        <v>86</v>
      </c>
      <c r="BH43">
        <v>0</v>
      </c>
      <c r="BJ43" s="1"/>
      <c r="BK43" s="1"/>
      <c r="BL43" s="1" t="s">
        <v>155</v>
      </c>
      <c r="BM43">
        <v>1100</v>
      </c>
      <c r="BO43" s="1"/>
      <c r="BP43" s="1" t="s">
        <v>193</v>
      </c>
      <c r="BQ43">
        <v>24</v>
      </c>
      <c r="BR43">
        <v>55484</v>
      </c>
      <c r="BS43">
        <v>55484</v>
      </c>
    </row>
    <row r="44" spans="1:71" x14ac:dyDescent="0.35">
      <c r="A44" s="1" t="s">
        <v>67</v>
      </c>
      <c r="B44" s="1" t="s">
        <v>68</v>
      </c>
      <c r="C44" s="1" t="s">
        <v>69</v>
      </c>
      <c r="D44">
        <v>1</v>
      </c>
      <c r="E44">
        <v>1</v>
      </c>
      <c r="F44" s="2">
        <v>43420.590057870373</v>
      </c>
      <c r="G44" s="3">
        <v>42767</v>
      </c>
      <c r="H44" s="3">
        <v>42794</v>
      </c>
      <c r="I44" s="1" t="s">
        <v>70</v>
      </c>
      <c r="J44">
        <v>1234</v>
      </c>
      <c r="K44">
        <v>1231234455</v>
      </c>
      <c r="L44" s="1" t="s">
        <v>151</v>
      </c>
      <c r="N44" s="1" t="s">
        <v>71</v>
      </c>
      <c r="O44" s="1" t="s">
        <v>84</v>
      </c>
      <c r="P44" s="1" t="s">
        <v>84</v>
      </c>
      <c r="Q44" s="1" t="s">
        <v>84</v>
      </c>
      <c r="R44" s="1"/>
      <c r="S44" t="s">
        <v>84</v>
      </c>
      <c r="U44" s="1" t="s">
        <v>84</v>
      </c>
      <c r="V44" s="1" t="s">
        <v>84</v>
      </c>
      <c r="W44" s="1" t="s">
        <v>84</v>
      </c>
      <c r="X44" s="1"/>
      <c r="Y44" s="1"/>
      <c r="Z44" s="1"/>
      <c r="AA44" s="1"/>
      <c r="AC44" s="1"/>
      <c r="AE44" s="1"/>
      <c r="AG44" s="1"/>
      <c r="AP44" s="1" t="s">
        <v>72</v>
      </c>
      <c r="AQ44">
        <v>1</v>
      </c>
      <c r="AR44" s="1" t="s">
        <v>337</v>
      </c>
      <c r="AS44" t="s">
        <v>209</v>
      </c>
      <c r="AT44" t="s">
        <v>338</v>
      </c>
      <c r="AU44" s="1" t="s">
        <v>87</v>
      </c>
      <c r="AV44" s="3">
        <v>42776</v>
      </c>
      <c r="AW44" s="3">
        <v>42776</v>
      </c>
      <c r="AX44" s="3">
        <v>42794</v>
      </c>
      <c r="AY44" s="1" t="s">
        <v>85</v>
      </c>
      <c r="AZ44" s="1" t="s">
        <v>209</v>
      </c>
      <c r="BA44">
        <v>18450</v>
      </c>
      <c r="BB44">
        <v>10</v>
      </c>
      <c r="BC44">
        <v>55484</v>
      </c>
      <c r="BD44" s="1" t="s">
        <v>72</v>
      </c>
      <c r="BE44">
        <v>20</v>
      </c>
      <c r="BF44" s="1" t="s">
        <v>346</v>
      </c>
      <c r="BG44" s="1" t="s">
        <v>163</v>
      </c>
      <c r="BH44">
        <v>81</v>
      </c>
      <c r="BJ44" s="1"/>
      <c r="BK44" s="1" t="s">
        <v>193</v>
      </c>
      <c r="BL44" s="1" t="s">
        <v>86</v>
      </c>
      <c r="BM44">
        <v>0</v>
      </c>
      <c r="BO44" s="1"/>
      <c r="BP44" s="1"/>
      <c r="BQ44">
        <v>24</v>
      </c>
      <c r="BR44">
        <v>55484</v>
      </c>
      <c r="BS44">
        <v>55484</v>
      </c>
    </row>
    <row r="45" spans="1:71" x14ac:dyDescent="0.35">
      <c r="A45" s="1" t="s">
        <v>67</v>
      </c>
      <c r="B45" s="1" t="s">
        <v>68</v>
      </c>
      <c r="C45" s="1" t="s">
        <v>69</v>
      </c>
      <c r="D45">
        <v>1</v>
      </c>
      <c r="E45">
        <v>1</v>
      </c>
      <c r="F45" s="2">
        <v>43420.590057870373</v>
      </c>
      <c r="G45" s="3">
        <v>42767</v>
      </c>
      <c r="H45" s="3">
        <v>42794</v>
      </c>
      <c r="I45" s="1" t="s">
        <v>70</v>
      </c>
      <c r="J45">
        <v>1234</v>
      </c>
      <c r="K45">
        <v>1231234455</v>
      </c>
      <c r="L45" s="1" t="s">
        <v>151</v>
      </c>
      <c r="N45" s="1" t="s">
        <v>71</v>
      </c>
      <c r="O45" s="1" t="s">
        <v>84</v>
      </c>
      <c r="P45" s="1" t="s">
        <v>84</v>
      </c>
      <c r="Q45" s="1" t="s">
        <v>84</v>
      </c>
      <c r="R45" s="1"/>
      <c r="S45" t="s">
        <v>84</v>
      </c>
      <c r="U45" s="1" t="s">
        <v>84</v>
      </c>
      <c r="V45" s="1" t="s">
        <v>84</v>
      </c>
      <c r="W45" s="1" t="s">
        <v>84</v>
      </c>
      <c r="X45" s="1"/>
      <c r="Y45" s="1"/>
      <c r="Z45" s="1"/>
      <c r="AA45" s="1"/>
      <c r="AC45" s="1"/>
      <c r="AE45" s="1"/>
      <c r="AG45" s="1"/>
      <c r="AP45" s="1" t="s">
        <v>72</v>
      </c>
      <c r="AQ45">
        <v>1</v>
      </c>
      <c r="AR45" s="1" t="s">
        <v>337</v>
      </c>
      <c r="AS45" t="s">
        <v>209</v>
      </c>
      <c r="AT45" t="s">
        <v>338</v>
      </c>
      <c r="AU45" s="1" t="s">
        <v>87</v>
      </c>
      <c r="AV45" s="3">
        <v>42776</v>
      </c>
      <c r="AW45" s="3">
        <v>42776</v>
      </c>
      <c r="AX45" s="3">
        <v>42794</v>
      </c>
      <c r="AY45" s="1" t="s">
        <v>85</v>
      </c>
      <c r="AZ45" s="1" t="s">
        <v>209</v>
      </c>
      <c r="BA45">
        <v>18450</v>
      </c>
      <c r="BB45">
        <v>10</v>
      </c>
      <c r="BC45">
        <v>55484</v>
      </c>
      <c r="BD45" s="1" t="s">
        <v>72</v>
      </c>
      <c r="BE45">
        <v>21</v>
      </c>
      <c r="BF45" s="1" t="s">
        <v>346</v>
      </c>
      <c r="BG45" s="1" t="s">
        <v>86</v>
      </c>
      <c r="BH45">
        <v>0</v>
      </c>
      <c r="BJ45" s="1"/>
      <c r="BK45" s="1"/>
      <c r="BL45" s="1" t="s">
        <v>155</v>
      </c>
      <c r="BM45">
        <v>81</v>
      </c>
      <c r="BO45" s="1"/>
      <c r="BP45" s="1" t="s">
        <v>193</v>
      </c>
      <c r="BQ45">
        <v>24</v>
      </c>
      <c r="BR45">
        <v>55484</v>
      </c>
      <c r="BS45">
        <v>55484</v>
      </c>
    </row>
    <row r="46" spans="1:71" x14ac:dyDescent="0.35">
      <c r="A46" s="1" t="s">
        <v>67</v>
      </c>
      <c r="B46" s="1" t="s">
        <v>68</v>
      </c>
      <c r="C46" s="1" t="s">
        <v>69</v>
      </c>
      <c r="D46">
        <v>1</v>
      </c>
      <c r="E46">
        <v>1</v>
      </c>
      <c r="F46" s="2">
        <v>43420.590057870373</v>
      </c>
      <c r="G46" s="3">
        <v>42767</v>
      </c>
      <c r="H46" s="3">
        <v>42794</v>
      </c>
      <c r="I46" s="1" t="s">
        <v>70</v>
      </c>
      <c r="J46">
        <v>1234</v>
      </c>
      <c r="K46">
        <v>1231234455</v>
      </c>
      <c r="L46" s="1" t="s">
        <v>151</v>
      </c>
      <c r="N46" s="1" t="s">
        <v>71</v>
      </c>
      <c r="O46" s="1" t="s">
        <v>84</v>
      </c>
      <c r="P46" s="1" t="s">
        <v>84</v>
      </c>
      <c r="Q46" s="1" t="s">
        <v>84</v>
      </c>
      <c r="R46" s="1"/>
      <c r="S46" t="s">
        <v>84</v>
      </c>
      <c r="U46" s="1" t="s">
        <v>84</v>
      </c>
      <c r="V46" s="1" t="s">
        <v>84</v>
      </c>
      <c r="W46" s="1" t="s">
        <v>84</v>
      </c>
      <c r="X46" s="1"/>
      <c r="Y46" s="1"/>
      <c r="Z46" s="1"/>
      <c r="AA46" s="1"/>
      <c r="AC46" s="1"/>
      <c r="AE46" s="1"/>
      <c r="AG46" s="1"/>
      <c r="AP46" s="1" t="s">
        <v>72</v>
      </c>
      <c r="AQ46">
        <v>1</v>
      </c>
      <c r="AR46" s="1" t="s">
        <v>337</v>
      </c>
      <c r="AS46" t="s">
        <v>209</v>
      </c>
      <c r="AT46" t="s">
        <v>338</v>
      </c>
      <c r="AU46" s="1" t="s">
        <v>87</v>
      </c>
      <c r="AV46" s="3">
        <v>42776</v>
      </c>
      <c r="AW46" s="3">
        <v>42776</v>
      </c>
      <c r="AX46" s="3">
        <v>42794</v>
      </c>
      <c r="AY46" s="1" t="s">
        <v>85</v>
      </c>
      <c r="AZ46" s="1" t="s">
        <v>209</v>
      </c>
      <c r="BA46">
        <v>18450</v>
      </c>
      <c r="BB46">
        <v>10</v>
      </c>
      <c r="BC46">
        <v>55484</v>
      </c>
      <c r="BD46" s="1" t="s">
        <v>72</v>
      </c>
      <c r="BE46">
        <v>22</v>
      </c>
      <c r="BF46" s="1" t="s">
        <v>347</v>
      </c>
      <c r="BG46" s="1" t="s">
        <v>210</v>
      </c>
      <c r="BH46">
        <v>21894</v>
      </c>
      <c r="BJ46" s="1"/>
      <c r="BK46" s="1" t="s">
        <v>214</v>
      </c>
      <c r="BL46" s="1" t="s">
        <v>86</v>
      </c>
      <c r="BM46">
        <v>0</v>
      </c>
      <c r="BO46" s="1"/>
      <c r="BP46" s="1"/>
      <c r="BQ46">
        <v>24</v>
      </c>
      <c r="BR46">
        <v>55484</v>
      </c>
      <c r="BS46">
        <v>55484</v>
      </c>
    </row>
    <row r="47" spans="1:71" x14ac:dyDescent="0.35">
      <c r="A47" s="1" t="s">
        <v>67</v>
      </c>
      <c r="B47" s="1" t="s">
        <v>68</v>
      </c>
      <c r="C47" s="1" t="s">
        <v>69</v>
      </c>
      <c r="D47">
        <v>1</v>
      </c>
      <c r="E47">
        <v>1</v>
      </c>
      <c r="F47" s="2">
        <v>43420.590057870373</v>
      </c>
      <c r="G47" s="3">
        <v>42767</v>
      </c>
      <c r="H47" s="3">
        <v>42794</v>
      </c>
      <c r="I47" s="1" t="s">
        <v>70</v>
      </c>
      <c r="J47">
        <v>1234</v>
      </c>
      <c r="K47">
        <v>1231234455</v>
      </c>
      <c r="L47" s="1" t="s">
        <v>151</v>
      </c>
      <c r="N47" s="1" t="s">
        <v>71</v>
      </c>
      <c r="O47" s="1" t="s">
        <v>84</v>
      </c>
      <c r="P47" s="1" t="s">
        <v>84</v>
      </c>
      <c r="Q47" s="1" t="s">
        <v>84</v>
      </c>
      <c r="R47" s="1"/>
      <c r="S47" t="s">
        <v>84</v>
      </c>
      <c r="U47" s="1" t="s">
        <v>84</v>
      </c>
      <c r="V47" s="1" t="s">
        <v>84</v>
      </c>
      <c r="W47" s="1" t="s">
        <v>84</v>
      </c>
      <c r="X47" s="1"/>
      <c r="Y47" s="1"/>
      <c r="Z47" s="1"/>
      <c r="AA47" s="1"/>
      <c r="AC47" s="1"/>
      <c r="AE47" s="1"/>
      <c r="AG47" s="1"/>
      <c r="AP47" s="1" t="s">
        <v>72</v>
      </c>
      <c r="AQ47">
        <v>1</v>
      </c>
      <c r="AR47" s="1" t="s">
        <v>337</v>
      </c>
      <c r="AS47" t="s">
        <v>209</v>
      </c>
      <c r="AT47" t="s">
        <v>338</v>
      </c>
      <c r="AU47" s="1" t="s">
        <v>87</v>
      </c>
      <c r="AV47" s="3">
        <v>42776</v>
      </c>
      <c r="AW47" s="3">
        <v>42776</v>
      </c>
      <c r="AX47" s="3">
        <v>42794</v>
      </c>
      <c r="AY47" s="1" t="s">
        <v>85</v>
      </c>
      <c r="AZ47" s="1" t="s">
        <v>209</v>
      </c>
      <c r="BA47">
        <v>18450</v>
      </c>
      <c r="BB47">
        <v>10</v>
      </c>
      <c r="BC47">
        <v>55484</v>
      </c>
      <c r="BD47" s="1" t="s">
        <v>72</v>
      </c>
      <c r="BE47">
        <v>23</v>
      </c>
      <c r="BF47" s="1" t="s">
        <v>347</v>
      </c>
      <c r="BG47" s="1" t="s">
        <v>86</v>
      </c>
      <c r="BH47">
        <v>0</v>
      </c>
      <c r="BJ47" s="1"/>
      <c r="BK47" s="1"/>
      <c r="BL47" s="1" t="s">
        <v>112</v>
      </c>
      <c r="BM47">
        <v>17800</v>
      </c>
      <c r="BO47" s="1"/>
      <c r="BP47" s="1" t="s">
        <v>214</v>
      </c>
      <c r="BQ47">
        <v>24</v>
      </c>
      <c r="BR47">
        <v>55484</v>
      </c>
      <c r="BS47">
        <v>55484</v>
      </c>
    </row>
    <row r="48" spans="1:71" x14ac:dyDescent="0.35">
      <c r="A48" s="1" t="s">
        <v>67</v>
      </c>
      <c r="B48" s="1" t="s">
        <v>68</v>
      </c>
      <c r="C48" s="1" t="s">
        <v>69</v>
      </c>
      <c r="D48">
        <v>1</v>
      </c>
      <c r="E48">
        <v>1</v>
      </c>
      <c r="F48" s="2">
        <v>43420.590057870373</v>
      </c>
      <c r="G48" s="3">
        <v>42767</v>
      </c>
      <c r="H48" s="3">
        <v>42794</v>
      </c>
      <c r="I48" s="1" t="s">
        <v>70</v>
      </c>
      <c r="J48">
        <v>1234</v>
      </c>
      <c r="K48">
        <v>1231234455</v>
      </c>
      <c r="L48" s="1" t="s">
        <v>151</v>
      </c>
      <c r="N48" s="1" t="s">
        <v>71</v>
      </c>
      <c r="O48" s="1" t="s">
        <v>84</v>
      </c>
      <c r="P48" s="1" t="s">
        <v>84</v>
      </c>
      <c r="Q48" s="1" t="s">
        <v>84</v>
      </c>
      <c r="R48" s="1"/>
      <c r="S48" t="s">
        <v>84</v>
      </c>
      <c r="U48" s="1" t="s">
        <v>84</v>
      </c>
      <c r="V48" s="1" t="s">
        <v>84</v>
      </c>
      <c r="W48" s="1" t="s">
        <v>84</v>
      </c>
      <c r="X48" s="1"/>
      <c r="Y48" s="1"/>
      <c r="Z48" s="1"/>
      <c r="AA48" s="1"/>
      <c r="AC48" s="1"/>
      <c r="AE48" s="1"/>
      <c r="AG48" s="1"/>
      <c r="AP48" s="1" t="s">
        <v>72</v>
      </c>
      <c r="AQ48">
        <v>1</v>
      </c>
      <c r="AR48" s="1" t="s">
        <v>337</v>
      </c>
      <c r="AS48" t="s">
        <v>209</v>
      </c>
      <c r="AT48" t="s">
        <v>338</v>
      </c>
      <c r="AU48" s="1" t="s">
        <v>87</v>
      </c>
      <c r="AV48" s="3">
        <v>42776</v>
      </c>
      <c r="AW48" s="3">
        <v>42776</v>
      </c>
      <c r="AX48" s="3">
        <v>42794</v>
      </c>
      <c r="AY48" s="1" t="s">
        <v>85</v>
      </c>
      <c r="AZ48" s="1" t="s">
        <v>209</v>
      </c>
      <c r="BA48">
        <v>18450</v>
      </c>
      <c r="BB48">
        <v>10</v>
      </c>
      <c r="BC48">
        <v>55484</v>
      </c>
      <c r="BD48" s="1" t="s">
        <v>72</v>
      </c>
      <c r="BE48">
        <v>24</v>
      </c>
      <c r="BF48" s="1" t="s">
        <v>347</v>
      </c>
      <c r="BG48" s="1" t="s">
        <v>86</v>
      </c>
      <c r="BH48">
        <v>0</v>
      </c>
      <c r="BJ48" s="1"/>
      <c r="BK48" s="1"/>
      <c r="BL48" s="1" t="s">
        <v>110</v>
      </c>
      <c r="BM48">
        <v>4094</v>
      </c>
      <c r="BO48" s="1"/>
      <c r="BP48" s="1" t="s">
        <v>214</v>
      </c>
      <c r="BQ48">
        <v>24</v>
      </c>
      <c r="BR48">
        <v>55484</v>
      </c>
      <c r="BS48">
        <v>55484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BS48"/>
  <sheetViews>
    <sheetView workbookViewId="0">
      <selection activeCell="C9" sqref="C9"/>
    </sheetView>
  </sheetViews>
  <sheetFormatPr defaultRowHeight="14.5" x14ac:dyDescent="0.35"/>
  <cols>
    <col min="1" max="1" width="19.453125" bestFit="1" customWidth="1"/>
    <col min="2" max="2" width="15.81640625" bestFit="1" customWidth="1"/>
    <col min="3" max="3" width="15" bestFit="1" customWidth="1"/>
    <col min="4" max="4" width="23" bestFit="1" customWidth="1"/>
    <col min="5" max="5" width="16.08984375" bestFit="1" customWidth="1"/>
    <col min="6" max="6" width="24.7265625" bestFit="1" customWidth="1"/>
    <col min="7" max="7" width="13" bestFit="1" customWidth="1"/>
    <col min="8" max="8" width="12.90625" bestFit="1" customWidth="1"/>
    <col min="9" max="9" width="24.26953125" bestFit="1" customWidth="1"/>
    <col min="10" max="10" width="15.90625" bestFit="1" customWidth="1"/>
    <col min="11" max="11" width="10.81640625" bestFit="1" customWidth="1"/>
    <col min="12" max="12" width="16.81640625" bestFit="1" customWidth="1"/>
    <col min="13" max="13" width="12.54296875" bestFit="1" customWidth="1"/>
    <col min="14" max="14" width="14.26953125" bestFit="1" customWidth="1"/>
    <col min="15" max="15" width="18.81640625" bestFit="1" customWidth="1"/>
    <col min="16" max="16" width="12.36328125" bestFit="1" customWidth="1"/>
    <col min="17" max="17" width="12" bestFit="1" customWidth="1"/>
    <col min="18" max="18" width="10.54296875" bestFit="1" customWidth="1"/>
    <col min="19" max="19" width="13.6328125" bestFit="1" customWidth="1"/>
    <col min="20" max="20" width="14" bestFit="1" customWidth="1"/>
    <col min="21" max="21" width="17.26953125" bestFit="1" customWidth="1"/>
    <col min="22" max="22" width="17.90625" bestFit="1" customWidth="1"/>
    <col min="23" max="23" width="12.08984375" bestFit="1" customWidth="1"/>
    <col min="24" max="24" width="5.81640625" bestFit="1" customWidth="1"/>
    <col min="25" max="25" width="14.81640625" bestFit="1" customWidth="1"/>
    <col min="26" max="26" width="80.7265625" bestFit="1" customWidth="1"/>
    <col min="27" max="27" width="14.54296875" bestFit="1" customWidth="1"/>
    <col min="28" max="28" width="16.453125" bestFit="1" customWidth="1"/>
    <col min="29" max="29" width="38.54296875" bestFit="1" customWidth="1"/>
    <col min="30" max="30" width="17.36328125" bestFit="1" customWidth="1"/>
    <col min="31" max="31" width="49.453125" bestFit="1" customWidth="1"/>
    <col min="32" max="32" width="20.6328125" bestFit="1" customWidth="1"/>
    <col min="33" max="33" width="80.6328125" bestFit="1" customWidth="1"/>
    <col min="34" max="34" width="25.1796875" bestFit="1" customWidth="1"/>
    <col min="35" max="35" width="21.90625" bestFit="1" customWidth="1"/>
    <col min="36" max="36" width="18.453125" bestFit="1" customWidth="1"/>
    <col min="37" max="37" width="15.26953125" bestFit="1" customWidth="1"/>
    <col min="38" max="38" width="24.1796875" bestFit="1" customWidth="1"/>
    <col min="39" max="39" width="20.90625" bestFit="1" customWidth="1"/>
    <col min="40" max="40" width="17.08984375" bestFit="1" customWidth="1"/>
    <col min="41" max="41" width="13.81640625" bestFit="1" customWidth="1"/>
    <col min="42" max="42" width="6.81640625" bestFit="1" customWidth="1"/>
    <col min="43" max="43" width="22.26953125" bestFit="1" customWidth="1"/>
    <col min="44" max="44" width="22.36328125" bestFit="1" customWidth="1"/>
    <col min="45" max="45" width="18.54296875" bestFit="1" customWidth="1"/>
    <col min="46" max="46" width="25.7265625" bestFit="1" customWidth="1"/>
    <col min="47" max="47" width="19.453125" bestFit="1" customWidth="1"/>
    <col min="48" max="48" width="17.6328125" bestFit="1" customWidth="1"/>
    <col min="49" max="49" width="17.7265625" bestFit="1" customWidth="1"/>
    <col min="50" max="50" width="21.08984375" bestFit="1" customWidth="1"/>
    <col min="51" max="51" width="18.6328125" bestFit="1" customWidth="1"/>
    <col min="52" max="52" width="17.36328125" bestFit="1" customWidth="1"/>
    <col min="53" max="53" width="26.36328125" bestFit="1" customWidth="1"/>
    <col min="54" max="54" width="26.54296875" bestFit="1" customWidth="1"/>
    <col min="55" max="55" width="22.7265625" bestFit="1" customWidth="1"/>
    <col min="56" max="56" width="6.81640625" bestFit="1" customWidth="1"/>
    <col min="57" max="57" width="13.90625" bestFit="1" customWidth="1"/>
    <col min="58" max="58" width="21.7265625" bestFit="1" customWidth="1"/>
    <col min="59" max="59" width="20.90625" bestFit="1" customWidth="1"/>
    <col min="60" max="60" width="17.90625" bestFit="1" customWidth="1"/>
    <col min="61" max="61" width="24.1796875" bestFit="1" customWidth="1"/>
    <col min="62" max="62" width="21.90625" bestFit="1" customWidth="1"/>
    <col min="63" max="63" width="21.81640625" bestFit="1" customWidth="1"/>
    <col min="64" max="64" width="17.6328125" bestFit="1" customWidth="1"/>
    <col min="65" max="65" width="14.6328125" bestFit="1" customWidth="1"/>
    <col min="66" max="66" width="20.90625" bestFit="1" customWidth="1"/>
    <col min="67" max="67" width="18.6328125" bestFit="1" customWidth="1"/>
    <col min="68" max="68" width="18.7265625" bestFit="1" customWidth="1"/>
    <col min="69" max="69" width="28.453125" bestFit="1" customWidth="1"/>
    <col min="70" max="70" width="17.1796875" bestFit="1" customWidth="1"/>
    <col min="71" max="71" width="13.90625" bestFit="1" customWidth="1"/>
  </cols>
  <sheetData>
    <row r="1" spans="1:71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65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  <c r="AZ1" t="s">
        <v>50</v>
      </c>
      <c r="BA1" t="s">
        <v>51</v>
      </c>
      <c r="BB1" t="s">
        <v>52</v>
      </c>
      <c r="BC1" t="s">
        <v>53</v>
      </c>
      <c r="BD1" t="s">
        <v>66</v>
      </c>
      <c r="BE1" t="s">
        <v>54</v>
      </c>
      <c r="BF1" t="s">
        <v>55</v>
      </c>
      <c r="BG1" t="s">
        <v>56</v>
      </c>
      <c r="BH1" t="s">
        <v>57</v>
      </c>
      <c r="BI1" t="s">
        <v>101</v>
      </c>
      <c r="BJ1" t="s">
        <v>102</v>
      </c>
      <c r="BK1" t="s">
        <v>58</v>
      </c>
      <c r="BL1" t="s">
        <v>59</v>
      </c>
      <c r="BM1" t="s">
        <v>60</v>
      </c>
      <c r="BN1" t="s">
        <v>103</v>
      </c>
      <c r="BO1" t="s">
        <v>104</v>
      </c>
      <c r="BP1" t="s">
        <v>61</v>
      </c>
      <c r="BQ1" t="s">
        <v>62</v>
      </c>
      <c r="BR1" t="s">
        <v>63</v>
      </c>
      <c r="BS1" t="s">
        <v>64</v>
      </c>
    </row>
    <row r="2" spans="1:71" x14ac:dyDescent="0.35">
      <c r="A2" s="1" t="s">
        <v>67</v>
      </c>
      <c r="B2" s="1" t="s">
        <v>68</v>
      </c>
      <c r="C2" s="1" t="s">
        <v>69</v>
      </c>
      <c r="D2">
        <v>1</v>
      </c>
      <c r="E2">
        <v>1</v>
      </c>
      <c r="F2" s="2">
        <v>43420.608726851853</v>
      </c>
      <c r="G2" s="3">
        <v>42795</v>
      </c>
      <c r="H2" s="3">
        <v>42825</v>
      </c>
      <c r="I2" s="1" t="s">
        <v>70</v>
      </c>
      <c r="J2">
        <v>1234</v>
      </c>
      <c r="K2">
        <v>1231234455</v>
      </c>
      <c r="L2" s="1" t="s">
        <v>151</v>
      </c>
      <c r="N2" s="1" t="s">
        <v>71</v>
      </c>
      <c r="O2" s="1" t="s">
        <v>84</v>
      </c>
      <c r="P2" s="1" t="s">
        <v>84</v>
      </c>
      <c r="Q2" s="1" t="s">
        <v>84</v>
      </c>
      <c r="R2" s="1"/>
      <c r="S2" t="s">
        <v>84</v>
      </c>
      <c r="U2" s="1" t="s">
        <v>84</v>
      </c>
      <c r="V2" s="1" t="s">
        <v>84</v>
      </c>
      <c r="W2" s="1" t="s">
        <v>84</v>
      </c>
      <c r="X2" s="1" t="s">
        <v>72</v>
      </c>
      <c r="Y2" s="1" t="s">
        <v>125</v>
      </c>
      <c r="Z2" s="1" t="s">
        <v>127</v>
      </c>
      <c r="AA2" s="1" t="s">
        <v>73</v>
      </c>
      <c r="AB2">
        <v>0</v>
      </c>
      <c r="AC2" s="1" t="s">
        <v>75</v>
      </c>
      <c r="AD2">
        <v>70</v>
      </c>
      <c r="AE2" s="1" t="s">
        <v>79</v>
      </c>
      <c r="AF2">
        <v>5</v>
      </c>
      <c r="AG2" s="1" t="s">
        <v>130</v>
      </c>
      <c r="AH2">
        <v>0</v>
      </c>
      <c r="AI2">
        <v>0</v>
      </c>
      <c r="AJ2">
        <v>0</v>
      </c>
      <c r="AK2">
        <v>1103</v>
      </c>
      <c r="AL2">
        <v>0</v>
      </c>
      <c r="AM2">
        <v>3309</v>
      </c>
      <c r="AN2">
        <v>0</v>
      </c>
      <c r="AO2">
        <v>3309</v>
      </c>
      <c r="AP2" s="1" t="s">
        <v>72</v>
      </c>
      <c r="AQ2">
        <v>1</v>
      </c>
      <c r="AR2" s="1" t="s">
        <v>326</v>
      </c>
      <c r="AS2" t="s">
        <v>190</v>
      </c>
      <c r="AT2" t="s">
        <v>327</v>
      </c>
      <c r="AU2" s="1" t="s">
        <v>191</v>
      </c>
      <c r="AV2" s="3">
        <v>42804</v>
      </c>
      <c r="AW2" s="3">
        <v>42804</v>
      </c>
      <c r="AX2" s="3">
        <v>42825</v>
      </c>
      <c r="AY2" s="1" t="s">
        <v>85</v>
      </c>
      <c r="AZ2" s="1" t="s">
        <v>190</v>
      </c>
      <c r="BA2">
        <v>504.3</v>
      </c>
      <c r="BB2">
        <v>10</v>
      </c>
      <c r="BC2">
        <v>56557.3</v>
      </c>
      <c r="BD2" s="1"/>
      <c r="BF2" s="1"/>
      <c r="BG2" s="1"/>
      <c r="BJ2" s="1"/>
      <c r="BK2" s="1"/>
      <c r="BL2" s="1"/>
      <c r="BO2" s="1"/>
      <c r="BP2" s="1"/>
      <c r="BQ2">
        <v>24</v>
      </c>
      <c r="BR2">
        <v>56557.3</v>
      </c>
      <c r="BS2">
        <v>56557.3</v>
      </c>
    </row>
    <row r="3" spans="1:71" x14ac:dyDescent="0.35">
      <c r="A3" s="1" t="s">
        <v>67</v>
      </c>
      <c r="B3" s="1" t="s">
        <v>68</v>
      </c>
      <c r="C3" s="1" t="s">
        <v>69</v>
      </c>
      <c r="D3">
        <v>1</v>
      </c>
      <c r="E3">
        <v>1</v>
      </c>
      <c r="F3" s="2">
        <v>43420.608726851853</v>
      </c>
      <c r="G3" s="3">
        <v>42795</v>
      </c>
      <c r="H3" s="3">
        <v>42825</v>
      </c>
      <c r="I3" s="1" t="s">
        <v>70</v>
      </c>
      <c r="J3">
        <v>1234</v>
      </c>
      <c r="K3">
        <v>1231234455</v>
      </c>
      <c r="L3" s="1" t="s">
        <v>151</v>
      </c>
      <c r="N3" s="1" t="s">
        <v>71</v>
      </c>
      <c r="O3" s="1" t="s">
        <v>84</v>
      </c>
      <c r="P3" s="1" t="s">
        <v>84</v>
      </c>
      <c r="Q3" s="1" t="s">
        <v>84</v>
      </c>
      <c r="R3" s="1"/>
      <c r="S3" t="s">
        <v>84</v>
      </c>
      <c r="U3" s="1" t="s">
        <v>84</v>
      </c>
      <c r="V3" s="1" t="s">
        <v>84</v>
      </c>
      <c r="W3" s="1" t="s">
        <v>84</v>
      </c>
      <c r="X3" s="1" t="s">
        <v>72</v>
      </c>
      <c r="Y3" s="1" t="s">
        <v>197</v>
      </c>
      <c r="Z3" s="1" t="s">
        <v>200</v>
      </c>
      <c r="AA3" s="1" t="s">
        <v>73</v>
      </c>
      <c r="AB3">
        <v>2</v>
      </c>
      <c r="AC3" s="1" t="s">
        <v>76</v>
      </c>
      <c r="AD3">
        <v>201</v>
      </c>
      <c r="AE3" s="1" t="s">
        <v>80</v>
      </c>
      <c r="AF3" t="s">
        <v>204</v>
      </c>
      <c r="AG3" s="1" t="s">
        <v>135</v>
      </c>
      <c r="AH3">
        <v>0</v>
      </c>
      <c r="AI3">
        <v>0</v>
      </c>
      <c r="AJ3">
        <v>29274</v>
      </c>
      <c r="AK3">
        <v>0</v>
      </c>
      <c r="AL3">
        <v>47724</v>
      </c>
      <c r="AM3">
        <v>0</v>
      </c>
      <c r="AN3">
        <v>47724</v>
      </c>
      <c r="AO3">
        <v>0</v>
      </c>
      <c r="AP3" s="1" t="s">
        <v>72</v>
      </c>
      <c r="AQ3">
        <v>1</v>
      </c>
      <c r="AR3" s="1" t="s">
        <v>326</v>
      </c>
      <c r="AS3" t="s">
        <v>190</v>
      </c>
      <c r="AT3" t="s">
        <v>327</v>
      </c>
      <c r="AU3" s="1" t="s">
        <v>191</v>
      </c>
      <c r="AV3" s="3">
        <v>42804</v>
      </c>
      <c r="AW3" s="3">
        <v>42804</v>
      </c>
      <c r="AX3" s="3">
        <v>42825</v>
      </c>
      <c r="AY3" s="1" t="s">
        <v>85</v>
      </c>
      <c r="AZ3" s="1" t="s">
        <v>190</v>
      </c>
      <c r="BA3">
        <v>504.3</v>
      </c>
      <c r="BB3">
        <v>10</v>
      </c>
      <c r="BC3">
        <v>56557.3</v>
      </c>
      <c r="BD3" s="1"/>
      <c r="BF3" s="1"/>
      <c r="BG3" s="1"/>
      <c r="BJ3" s="1"/>
      <c r="BK3" s="1"/>
      <c r="BL3" s="1"/>
      <c r="BO3" s="1"/>
      <c r="BP3" s="1"/>
      <c r="BQ3">
        <v>24</v>
      </c>
      <c r="BR3">
        <v>56557.3</v>
      </c>
      <c r="BS3">
        <v>56557.3</v>
      </c>
    </row>
    <row r="4" spans="1:71" x14ac:dyDescent="0.35">
      <c r="A4" s="1" t="s">
        <v>67</v>
      </c>
      <c r="B4" s="1" t="s">
        <v>68</v>
      </c>
      <c r="C4" s="1" t="s">
        <v>69</v>
      </c>
      <c r="D4">
        <v>1</v>
      </c>
      <c r="E4">
        <v>1</v>
      </c>
      <c r="F4" s="2">
        <v>43420.608726851853</v>
      </c>
      <c r="G4" s="3">
        <v>42795</v>
      </c>
      <c r="H4" s="3">
        <v>42825</v>
      </c>
      <c r="I4" s="1" t="s">
        <v>70</v>
      </c>
      <c r="J4">
        <v>1234</v>
      </c>
      <c r="K4">
        <v>1231234455</v>
      </c>
      <c r="L4" s="1" t="s">
        <v>151</v>
      </c>
      <c r="N4" s="1" t="s">
        <v>71</v>
      </c>
      <c r="O4" s="1" t="s">
        <v>84</v>
      </c>
      <c r="P4" s="1" t="s">
        <v>84</v>
      </c>
      <c r="Q4" s="1" t="s">
        <v>84</v>
      </c>
      <c r="R4" s="1"/>
      <c r="S4" t="s">
        <v>84</v>
      </c>
      <c r="U4" s="1" t="s">
        <v>84</v>
      </c>
      <c r="V4" s="1" t="s">
        <v>84</v>
      </c>
      <c r="W4" s="1" t="s">
        <v>84</v>
      </c>
      <c r="X4" s="1" t="s">
        <v>72</v>
      </c>
      <c r="Y4" s="1" t="s">
        <v>210</v>
      </c>
      <c r="Z4" s="1" t="s">
        <v>211</v>
      </c>
      <c r="AA4" s="1" t="s">
        <v>73</v>
      </c>
      <c r="AB4">
        <v>2</v>
      </c>
      <c r="AC4" s="1" t="s">
        <v>76</v>
      </c>
      <c r="AD4">
        <v>201</v>
      </c>
      <c r="AE4" s="1" t="s">
        <v>80</v>
      </c>
      <c r="AF4" t="s">
        <v>212</v>
      </c>
      <c r="AG4" s="1" t="s">
        <v>213</v>
      </c>
      <c r="AH4">
        <v>0</v>
      </c>
      <c r="AI4">
        <v>0</v>
      </c>
      <c r="AJ4">
        <v>12054</v>
      </c>
      <c r="AK4">
        <v>0</v>
      </c>
      <c r="AL4">
        <v>33948</v>
      </c>
      <c r="AM4">
        <v>0</v>
      </c>
      <c r="AN4">
        <v>33948</v>
      </c>
      <c r="AO4">
        <v>0</v>
      </c>
      <c r="AP4" s="1" t="s">
        <v>72</v>
      </c>
      <c r="AQ4">
        <v>1</v>
      </c>
      <c r="AR4" s="1" t="s">
        <v>326</v>
      </c>
      <c r="AS4" t="s">
        <v>190</v>
      </c>
      <c r="AT4" t="s">
        <v>327</v>
      </c>
      <c r="AU4" s="1" t="s">
        <v>191</v>
      </c>
      <c r="AV4" s="3">
        <v>42804</v>
      </c>
      <c r="AW4" s="3">
        <v>42804</v>
      </c>
      <c r="AX4" s="3">
        <v>42825</v>
      </c>
      <c r="AY4" s="1" t="s">
        <v>85</v>
      </c>
      <c r="AZ4" s="1" t="s">
        <v>190</v>
      </c>
      <c r="BA4">
        <v>504.3</v>
      </c>
      <c r="BB4">
        <v>10</v>
      </c>
      <c r="BC4">
        <v>56557.3</v>
      </c>
      <c r="BD4" s="1"/>
      <c r="BF4" s="1"/>
      <c r="BG4" s="1"/>
      <c r="BJ4" s="1"/>
      <c r="BK4" s="1"/>
      <c r="BL4" s="1"/>
      <c r="BO4" s="1"/>
      <c r="BP4" s="1"/>
      <c r="BQ4">
        <v>24</v>
      </c>
      <c r="BR4">
        <v>56557.3</v>
      </c>
      <c r="BS4">
        <v>56557.3</v>
      </c>
    </row>
    <row r="5" spans="1:71" x14ac:dyDescent="0.35">
      <c r="A5" s="1" t="s">
        <v>67</v>
      </c>
      <c r="B5" s="1" t="s">
        <v>68</v>
      </c>
      <c r="C5" s="1" t="s">
        <v>69</v>
      </c>
      <c r="D5">
        <v>1</v>
      </c>
      <c r="E5">
        <v>1</v>
      </c>
      <c r="F5" s="2">
        <v>43420.608726851853</v>
      </c>
      <c r="G5" s="3">
        <v>42795</v>
      </c>
      <c r="H5" s="3">
        <v>42825</v>
      </c>
      <c r="I5" s="1" t="s">
        <v>70</v>
      </c>
      <c r="J5">
        <v>1234</v>
      </c>
      <c r="K5">
        <v>1231234455</v>
      </c>
      <c r="L5" s="1" t="s">
        <v>151</v>
      </c>
      <c r="N5" s="1" t="s">
        <v>71</v>
      </c>
      <c r="O5" s="1" t="s">
        <v>84</v>
      </c>
      <c r="P5" s="1" t="s">
        <v>84</v>
      </c>
      <c r="Q5" s="1" t="s">
        <v>84</v>
      </c>
      <c r="R5" s="1"/>
      <c r="S5" t="s">
        <v>84</v>
      </c>
      <c r="U5" s="1" t="s">
        <v>84</v>
      </c>
      <c r="V5" s="1" t="s">
        <v>84</v>
      </c>
      <c r="W5" s="1" t="s">
        <v>84</v>
      </c>
      <c r="X5" s="1" t="s">
        <v>72</v>
      </c>
      <c r="Y5" s="1" t="s">
        <v>152</v>
      </c>
      <c r="Z5" s="1" t="s">
        <v>164</v>
      </c>
      <c r="AA5" s="1" t="s">
        <v>73</v>
      </c>
      <c r="AB5">
        <v>2</v>
      </c>
      <c r="AC5" s="1" t="s">
        <v>76</v>
      </c>
      <c r="AD5">
        <v>202</v>
      </c>
      <c r="AE5" s="1" t="s">
        <v>81</v>
      </c>
      <c r="AF5" t="s">
        <v>178</v>
      </c>
      <c r="AG5" s="1" t="s">
        <v>182</v>
      </c>
      <c r="AH5">
        <v>0</v>
      </c>
      <c r="AI5">
        <v>0</v>
      </c>
      <c r="AJ5">
        <v>0</v>
      </c>
      <c r="AK5">
        <v>504.3</v>
      </c>
      <c r="AL5">
        <v>0</v>
      </c>
      <c r="AM5">
        <v>908.3</v>
      </c>
      <c r="AN5">
        <v>0</v>
      </c>
      <c r="AO5">
        <v>908.3</v>
      </c>
      <c r="AP5" s="1" t="s">
        <v>72</v>
      </c>
      <c r="AQ5">
        <v>1</v>
      </c>
      <c r="AR5" s="1" t="s">
        <v>326</v>
      </c>
      <c r="AS5" t="s">
        <v>190</v>
      </c>
      <c r="AT5" t="s">
        <v>327</v>
      </c>
      <c r="AU5" s="1" t="s">
        <v>191</v>
      </c>
      <c r="AV5" s="3">
        <v>42804</v>
      </c>
      <c r="AW5" s="3">
        <v>42804</v>
      </c>
      <c r="AX5" s="3">
        <v>42825</v>
      </c>
      <c r="AY5" s="1" t="s">
        <v>85</v>
      </c>
      <c r="AZ5" s="1" t="s">
        <v>190</v>
      </c>
      <c r="BA5">
        <v>504.3</v>
      </c>
      <c r="BB5">
        <v>10</v>
      </c>
      <c r="BC5">
        <v>56557.3</v>
      </c>
      <c r="BD5" s="1"/>
      <c r="BF5" s="1"/>
      <c r="BG5" s="1"/>
      <c r="BJ5" s="1"/>
      <c r="BK5" s="1"/>
      <c r="BL5" s="1"/>
      <c r="BO5" s="1"/>
      <c r="BP5" s="1"/>
      <c r="BQ5">
        <v>24</v>
      </c>
      <c r="BR5">
        <v>56557.3</v>
      </c>
      <c r="BS5">
        <v>56557.3</v>
      </c>
    </row>
    <row r="6" spans="1:71" x14ac:dyDescent="0.35">
      <c r="A6" s="1" t="s">
        <v>67</v>
      </c>
      <c r="B6" s="1" t="s">
        <v>68</v>
      </c>
      <c r="C6" s="1" t="s">
        <v>69</v>
      </c>
      <c r="D6">
        <v>1</v>
      </c>
      <c r="E6">
        <v>1</v>
      </c>
      <c r="F6" s="2">
        <v>43420.608726851853</v>
      </c>
      <c r="G6" s="3">
        <v>42795</v>
      </c>
      <c r="H6" s="3">
        <v>42825</v>
      </c>
      <c r="I6" s="1" t="s">
        <v>70</v>
      </c>
      <c r="J6">
        <v>1234</v>
      </c>
      <c r="K6">
        <v>1231234455</v>
      </c>
      <c r="L6" s="1" t="s">
        <v>151</v>
      </c>
      <c r="N6" s="1" t="s">
        <v>71</v>
      </c>
      <c r="O6" s="1" t="s">
        <v>84</v>
      </c>
      <c r="P6" s="1" t="s">
        <v>84</v>
      </c>
      <c r="Q6" s="1" t="s">
        <v>84</v>
      </c>
      <c r="R6" s="1"/>
      <c r="S6" t="s">
        <v>84</v>
      </c>
      <c r="U6" s="1" t="s">
        <v>84</v>
      </c>
      <c r="V6" s="1" t="s">
        <v>84</v>
      </c>
      <c r="W6" s="1" t="s">
        <v>84</v>
      </c>
      <c r="X6" s="1" t="s">
        <v>72</v>
      </c>
      <c r="Y6" s="1" t="s">
        <v>153</v>
      </c>
      <c r="Z6" s="1" t="s">
        <v>165</v>
      </c>
      <c r="AA6" s="1" t="s">
        <v>73</v>
      </c>
      <c r="AB6">
        <v>2</v>
      </c>
      <c r="AC6" s="1" t="s">
        <v>76</v>
      </c>
      <c r="AD6">
        <v>202</v>
      </c>
      <c r="AE6" s="1" t="s">
        <v>81</v>
      </c>
      <c r="AF6" t="s">
        <v>179</v>
      </c>
      <c r="AG6" s="1" t="s">
        <v>183</v>
      </c>
      <c r="AH6">
        <v>0</v>
      </c>
      <c r="AI6">
        <v>0</v>
      </c>
      <c r="AJ6">
        <v>0</v>
      </c>
      <c r="AK6">
        <v>0</v>
      </c>
      <c r="AL6">
        <v>0</v>
      </c>
      <c r="AM6">
        <v>2337</v>
      </c>
      <c r="AN6">
        <v>0</v>
      </c>
      <c r="AO6">
        <v>2337</v>
      </c>
      <c r="AP6" s="1" t="s">
        <v>72</v>
      </c>
      <c r="AQ6">
        <v>1</v>
      </c>
      <c r="AR6" s="1" t="s">
        <v>326</v>
      </c>
      <c r="AS6" t="s">
        <v>190</v>
      </c>
      <c r="AT6" t="s">
        <v>327</v>
      </c>
      <c r="AU6" s="1" t="s">
        <v>191</v>
      </c>
      <c r="AV6" s="3">
        <v>42804</v>
      </c>
      <c r="AW6" s="3">
        <v>42804</v>
      </c>
      <c r="AX6" s="3">
        <v>42825</v>
      </c>
      <c r="AY6" s="1" t="s">
        <v>85</v>
      </c>
      <c r="AZ6" s="1" t="s">
        <v>190</v>
      </c>
      <c r="BA6">
        <v>504.3</v>
      </c>
      <c r="BB6">
        <v>10</v>
      </c>
      <c r="BC6">
        <v>56557.3</v>
      </c>
      <c r="BD6" s="1"/>
      <c r="BF6" s="1"/>
      <c r="BG6" s="1"/>
      <c r="BJ6" s="1"/>
      <c r="BK6" s="1"/>
      <c r="BL6" s="1"/>
      <c r="BO6" s="1"/>
      <c r="BP6" s="1"/>
      <c r="BQ6">
        <v>24</v>
      </c>
      <c r="BR6">
        <v>56557.3</v>
      </c>
      <c r="BS6">
        <v>56557.3</v>
      </c>
    </row>
    <row r="7" spans="1:71" x14ac:dyDescent="0.35">
      <c r="A7" s="1" t="s">
        <v>67</v>
      </c>
      <c r="B7" s="1" t="s">
        <v>68</v>
      </c>
      <c r="C7" s="1" t="s">
        <v>69</v>
      </c>
      <c r="D7">
        <v>1</v>
      </c>
      <c r="E7">
        <v>1</v>
      </c>
      <c r="F7" s="2">
        <v>43420.608726851853</v>
      </c>
      <c r="G7" s="3">
        <v>42795</v>
      </c>
      <c r="H7" s="3">
        <v>42825</v>
      </c>
      <c r="I7" s="1" t="s">
        <v>70</v>
      </c>
      <c r="J7">
        <v>1234</v>
      </c>
      <c r="K7">
        <v>1231234455</v>
      </c>
      <c r="L7" s="1" t="s">
        <v>151</v>
      </c>
      <c r="N7" s="1" t="s">
        <v>71</v>
      </c>
      <c r="O7" s="1" t="s">
        <v>84</v>
      </c>
      <c r="P7" s="1" t="s">
        <v>84</v>
      </c>
      <c r="Q7" s="1" t="s">
        <v>84</v>
      </c>
      <c r="R7" s="1"/>
      <c r="S7" t="s">
        <v>84</v>
      </c>
      <c r="U7" s="1" t="s">
        <v>84</v>
      </c>
      <c r="V7" s="1" t="s">
        <v>84</v>
      </c>
      <c r="W7" s="1" t="s">
        <v>84</v>
      </c>
      <c r="X7" s="1" t="s">
        <v>72</v>
      </c>
      <c r="Y7" s="1" t="s">
        <v>154</v>
      </c>
      <c r="Z7" s="1" t="s">
        <v>166</v>
      </c>
      <c r="AA7" s="1" t="s">
        <v>73</v>
      </c>
      <c r="AB7">
        <v>2</v>
      </c>
      <c r="AC7" s="1" t="s">
        <v>76</v>
      </c>
      <c r="AD7">
        <v>202</v>
      </c>
      <c r="AE7" s="1" t="s">
        <v>81</v>
      </c>
      <c r="AF7" t="s">
        <v>180</v>
      </c>
      <c r="AG7" s="1" t="s">
        <v>184</v>
      </c>
      <c r="AH7">
        <v>0</v>
      </c>
      <c r="AI7">
        <v>0</v>
      </c>
      <c r="AJ7">
        <v>0</v>
      </c>
      <c r="AK7">
        <v>0</v>
      </c>
      <c r="AL7">
        <v>0</v>
      </c>
      <c r="AM7">
        <v>2860</v>
      </c>
      <c r="AN7">
        <v>0</v>
      </c>
      <c r="AO7">
        <v>2860</v>
      </c>
      <c r="AP7" s="1" t="s">
        <v>72</v>
      </c>
      <c r="AQ7">
        <v>1</v>
      </c>
      <c r="AR7" s="1" t="s">
        <v>326</v>
      </c>
      <c r="AS7" t="s">
        <v>190</v>
      </c>
      <c r="AT7" t="s">
        <v>327</v>
      </c>
      <c r="AU7" s="1" t="s">
        <v>191</v>
      </c>
      <c r="AV7" s="3">
        <v>42804</v>
      </c>
      <c r="AW7" s="3">
        <v>42804</v>
      </c>
      <c r="AX7" s="3">
        <v>42825</v>
      </c>
      <c r="AY7" s="1" t="s">
        <v>85</v>
      </c>
      <c r="AZ7" s="1" t="s">
        <v>190</v>
      </c>
      <c r="BA7">
        <v>504.3</v>
      </c>
      <c r="BB7">
        <v>10</v>
      </c>
      <c r="BC7">
        <v>56557.3</v>
      </c>
      <c r="BD7" s="1"/>
      <c r="BF7" s="1"/>
      <c r="BG7" s="1"/>
      <c r="BJ7" s="1"/>
      <c r="BK7" s="1"/>
      <c r="BL7" s="1"/>
      <c r="BO7" s="1"/>
      <c r="BP7" s="1"/>
      <c r="BQ7">
        <v>24</v>
      </c>
      <c r="BR7">
        <v>56557.3</v>
      </c>
      <c r="BS7">
        <v>56557.3</v>
      </c>
    </row>
    <row r="8" spans="1:71" x14ac:dyDescent="0.35">
      <c r="A8" s="1" t="s">
        <v>67</v>
      </c>
      <c r="B8" s="1" t="s">
        <v>68</v>
      </c>
      <c r="C8" s="1" t="s">
        <v>69</v>
      </c>
      <c r="D8">
        <v>1</v>
      </c>
      <c r="E8">
        <v>1</v>
      </c>
      <c r="F8" s="2">
        <v>43420.608726851853</v>
      </c>
      <c r="G8" s="3">
        <v>42795</v>
      </c>
      <c r="H8" s="3">
        <v>42825</v>
      </c>
      <c r="I8" s="1" t="s">
        <v>70</v>
      </c>
      <c r="J8">
        <v>1234</v>
      </c>
      <c r="K8">
        <v>1231234455</v>
      </c>
      <c r="L8" s="1" t="s">
        <v>151</v>
      </c>
      <c r="N8" s="1" t="s">
        <v>71</v>
      </c>
      <c r="O8" s="1" t="s">
        <v>84</v>
      </c>
      <c r="P8" s="1" t="s">
        <v>84</v>
      </c>
      <c r="Q8" s="1" t="s">
        <v>84</v>
      </c>
      <c r="R8" s="1"/>
      <c r="S8" t="s">
        <v>84</v>
      </c>
      <c r="U8" s="1" t="s">
        <v>84</v>
      </c>
      <c r="V8" s="1" t="s">
        <v>84</v>
      </c>
      <c r="W8" s="1" t="s">
        <v>84</v>
      </c>
      <c r="X8" s="1" t="s">
        <v>72</v>
      </c>
      <c r="Y8" s="1" t="s">
        <v>198</v>
      </c>
      <c r="Z8" s="1" t="s">
        <v>201</v>
      </c>
      <c r="AA8" s="1" t="s">
        <v>73</v>
      </c>
      <c r="AB8">
        <v>2</v>
      </c>
      <c r="AC8" s="1" t="s">
        <v>76</v>
      </c>
      <c r="AD8">
        <v>202</v>
      </c>
      <c r="AE8" s="1" t="s">
        <v>81</v>
      </c>
      <c r="AF8" t="s">
        <v>205</v>
      </c>
      <c r="AG8" s="1" t="s">
        <v>207</v>
      </c>
      <c r="AH8">
        <v>0</v>
      </c>
      <c r="AI8">
        <v>0</v>
      </c>
      <c r="AJ8">
        <v>0</v>
      </c>
      <c r="AK8">
        <v>1476</v>
      </c>
      <c r="AL8">
        <v>0</v>
      </c>
      <c r="AM8">
        <v>2952</v>
      </c>
      <c r="AN8">
        <v>0</v>
      </c>
      <c r="AO8">
        <v>2952</v>
      </c>
      <c r="AP8" s="1" t="s">
        <v>72</v>
      </c>
      <c r="AQ8">
        <v>1</v>
      </c>
      <c r="AR8" s="1" t="s">
        <v>326</v>
      </c>
      <c r="AS8" t="s">
        <v>190</v>
      </c>
      <c r="AT8" t="s">
        <v>327</v>
      </c>
      <c r="AU8" s="1" t="s">
        <v>191</v>
      </c>
      <c r="AV8" s="3">
        <v>42804</v>
      </c>
      <c r="AW8" s="3">
        <v>42804</v>
      </c>
      <c r="AX8" s="3">
        <v>42825</v>
      </c>
      <c r="AY8" s="1" t="s">
        <v>85</v>
      </c>
      <c r="AZ8" s="1" t="s">
        <v>190</v>
      </c>
      <c r="BA8">
        <v>504.3</v>
      </c>
      <c r="BB8">
        <v>10</v>
      </c>
      <c r="BC8">
        <v>56557.3</v>
      </c>
      <c r="BD8" s="1"/>
      <c r="BF8" s="1"/>
      <c r="BG8" s="1"/>
      <c r="BJ8" s="1"/>
      <c r="BK8" s="1"/>
      <c r="BL8" s="1"/>
      <c r="BO8" s="1"/>
      <c r="BP8" s="1"/>
      <c r="BQ8">
        <v>24</v>
      </c>
      <c r="BR8">
        <v>56557.3</v>
      </c>
      <c r="BS8">
        <v>56557.3</v>
      </c>
    </row>
    <row r="9" spans="1:71" x14ac:dyDescent="0.35">
      <c r="A9" s="1" t="s">
        <v>67</v>
      </c>
      <c r="B9" s="1" t="s">
        <v>68</v>
      </c>
      <c r="C9" s="1" t="s">
        <v>69</v>
      </c>
      <c r="D9">
        <v>1</v>
      </c>
      <c r="E9">
        <v>1</v>
      </c>
      <c r="F9" s="2">
        <v>43420.608726851853</v>
      </c>
      <c r="G9" s="3">
        <v>42795</v>
      </c>
      <c r="H9" s="3">
        <v>42825</v>
      </c>
      <c r="I9" s="1" t="s">
        <v>70</v>
      </c>
      <c r="J9">
        <v>1234</v>
      </c>
      <c r="K9">
        <v>1231234455</v>
      </c>
      <c r="L9" s="1" t="s">
        <v>151</v>
      </c>
      <c r="N9" s="1" t="s">
        <v>71</v>
      </c>
      <c r="O9" s="1" t="s">
        <v>84</v>
      </c>
      <c r="P9" s="1" t="s">
        <v>84</v>
      </c>
      <c r="Q9" s="1" t="s">
        <v>84</v>
      </c>
      <c r="R9" s="1"/>
      <c r="S9" t="s">
        <v>84</v>
      </c>
      <c r="U9" s="1" t="s">
        <v>84</v>
      </c>
      <c r="V9" s="1" t="s">
        <v>84</v>
      </c>
      <c r="W9" s="1" t="s">
        <v>84</v>
      </c>
      <c r="X9" s="1" t="s">
        <v>72</v>
      </c>
      <c r="Y9" s="1" t="s">
        <v>155</v>
      </c>
      <c r="Z9" s="1" t="s">
        <v>167</v>
      </c>
      <c r="AA9" s="1" t="s">
        <v>73</v>
      </c>
      <c r="AB9">
        <v>2</v>
      </c>
      <c r="AC9" s="1" t="s">
        <v>76</v>
      </c>
      <c r="AD9">
        <v>220</v>
      </c>
      <c r="AE9" s="1" t="s">
        <v>176</v>
      </c>
      <c r="AF9">
        <v>3</v>
      </c>
      <c r="AG9" s="1" t="s">
        <v>145</v>
      </c>
      <c r="AH9">
        <v>0</v>
      </c>
      <c r="AI9">
        <v>0</v>
      </c>
      <c r="AJ9">
        <v>0</v>
      </c>
      <c r="AK9">
        <v>1176</v>
      </c>
      <c r="AL9">
        <v>0</v>
      </c>
      <c r="AM9">
        <v>3375</v>
      </c>
      <c r="AN9">
        <v>0</v>
      </c>
      <c r="AO9">
        <v>3375</v>
      </c>
      <c r="AP9" s="1" t="s">
        <v>72</v>
      </c>
      <c r="AQ9">
        <v>1</v>
      </c>
      <c r="AR9" s="1" t="s">
        <v>326</v>
      </c>
      <c r="AS9" t="s">
        <v>190</v>
      </c>
      <c r="AT9" t="s">
        <v>327</v>
      </c>
      <c r="AU9" s="1" t="s">
        <v>191</v>
      </c>
      <c r="AV9" s="3">
        <v>42804</v>
      </c>
      <c r="AW9" s="3">
        <v>42804</v>
      </c>
      <c r="AX9" s="3">
        <v>42825</v>
      </c>
      <c r="AY9" s="1" t="s">
        <v>85</v>
      </c>
      <c r="AZ9" s="1" t="s">
        <v>190</v>
      </c>
      <c r="BA9">
        <v>504.3</v>
      </c>
      <c r="BB9">
        <v>10</v>
      </c>
      <c r="BC9">
        <v>56557.3</v>
      </c>
      <c r="BD9" s="1"/>
      <c r="BF9" s="1"/>
      <c r="BG9" s="1"/>
      <c r="BJ9" s="1"/>
      <c r="BK9" s="1"/>
      <c r="BL9" s="1"/>
      <c r="BO9" s="1"/>
      <c r="BP9" s="1"/>
      <c r="BQ9">
        <v>24</v>
      </c>
      <c r="BR9">
        <v>56557.3</v>
      </c>
      <c r="BS9">
        <v>56557.3</v>
      </c>
    </row>
    <row r="10" spans="1:71" x14ac:dyDescent="0.35">
      <c r="A10" s="1" t="s">
        <v>67</v>
      </c>
      <c r="B10" s="1" t="s">
        <v>68</v>
      </c>
      <c r="C10" s="1" t="s">
        <v>69</v>
      </c>
      <c r="D10">
        <v>1</v>
      </c>
      <c r="E10">
        <v>1</v>
      </c>
      <c r="F10" s="2">
        <v>43420.608726851853</v>
      </c>
      <c r="G10" s="3">
        <v>42795</v>
      </c>
      <c r="H10" s="3">
        <v>42825</v>
      </c>
      <c r="I10" s="1" t="s">
        <v>70</v>
      </c>
      <c r="J10">
        <v>1234</v>
      </c>
      <c r="K10">
        <v>1231234455</v>
      </c>
      <c r="L10" s="1" t="s">
        <v>151</v>
      </c>
      <c r="N10" s="1" t="s">
        <v>71</v>
      </c>
      <c r="O10" s="1" t="s">
        <v>84</v>
      </c>
      <c r="P10" s="1" t="s">
        <v>84</v>
      </c>
      <c r="Q10" s="1" t="s">
        <v>84</v>
      </c>
      <c r="R10" s="1"/>
      <c r="S10" t="s">
        <v>84</v>
      </c>
      <c r="U10" s="1" t="s">
        <v>84</v>
      </c>
      <c r="V10" s="1" t="s">
        <v>84</v>
      </c>
      <c r="W10" s="1" t="s">
        <v>84</v>
      </c>
      <c r="X10" s="1" t="s">
        <v>72</v>
      </c>
      <c r="Y10" s="1" t="s">
        <v>110</v>
      </c>
      <c r="Z10" s="1" t="s">
        <v>113</v>
      </c>
      <c r="AA10" s="1" t="s">
        <v>73</v>
      </c>
      <c r="AB10">
        <v>2</v>
      </c>
      <c r="AC10" s="1" t="s">
        <v>76</v>
      </c>
      <c r="AD10">
        <v>221</v>
      </c>
      <c r="AE10" s="1" t="s">
        <v>116</v>
      </c>
      <c r="AF10">
        <v>1</v>
      </c>
      <c r="AG10" s="1" t="s">
        <v>119</v>
      </c>
      <c r="AH10">
        <v>0</v>
      </c>
      <c r="AI10">
        <v>0</v>
      </c>
      <c r="AJ10">
        <v>0</v>
      </c>
      <c r="AK10">
        <v>7728</v>
      </c>
      <c r="AL10">
        <v>437</v>
      </c>
      <c r="AM10">
        <v>15272</v>
      </c>
      <c r="AN10">
        <v>0</v>
      </c>
      <c r="AO10">
        <v>14835</v>
      </c>
      <c r="AP10" s="1" t="s">
        <v>72</v>
      </c>
      <c r="AQ10">
        <v>1</v>
      </c>
      <c r="AR10" s="1" t="s">
        <v>326</v>
      </c>
      <c r="AS10" t="s">
        <v>190</v>
      </c>
      <c r="AT10" t="s">
        <v>327</v>
      </c>
      <c r="AU10" s="1" t="s">
        <v>191</v>
      </c>
      <c r="AV10" s="3">
        <v>42804</v>
      </c>
      <c r="AW10" s="3">
        <v>42804</v>
      </c>
      <c r="AX10" s="3">
        <v>42825</v>
      </c>
      <c r="AY10" s="1" t="s">
        <v>85</v>
      </c>
      <c r="AZ10" s="1" t="s">
        <v>190</v>
      </c>
      <c r="BA10">
        <v>504.3</v>
      </c>
      <c r="BB10">
        <v>10</v>
      </c>
      <c r="BC10">
        <v>56557.3</v>
      </c>
      <c r="BD10" s="1"/>
      <c r="BF10" s="1"/>
      <c r="BG10" s="1"/>
      <c r="BJ10" s="1"/>
      <c r="BK10" s="1"/>
      <c r="BL10" s="1"/>
      <c r="BO10" s="1"/>
      <c r="BP10" s="1"/>
      <c r="BQ10">
        <v>24</v>
      </c>
      <c r="BR10">
        <v>56557.3</v>
      </c>
      <c r="BS10">
        <v>56557.3</v>
      </c>
    </row>
    <row r="11" spans="1:71" x14ac:dyDescent="0.35">
      <c r="A11" s="1" t="s">
        <v>67</v>
      </c>
      <c r="B11" s="1" t="s">
        <v>68</v>
      </c>
      <c r="C11" s="1" t="s">
        <v>69</v>
      </c>
      <c r="D11">
        <v>1</v>
      </c>
      <c r="E11">
        <v>1</v>
      </c>
      <c r="F11" s="2">
        <v>43420.608726851853</v>
      </c>
      <c r="G11" s="3">
        <v>42795</v>
      </c>
      <c r="H11" s="3">
        <v>42825</v>
      </c>
      <c r="I11" s="1" t="s">
        <v>70</v>
      </c>
      <c r="J11">
        <v>1234</v>
      </c>
      <c r="K11">
        <v>1231234455</v>
      </c>
      <c r="L11" s="1" t="s">
        <v>151</v>
      </c>
      <c r="N11" s="1" t="s">
        <v>71</v>
      </c>
      <c r="O11" s="1" t="s">
        <v>84</v>
      </c>
      <c r="P11" s="1" t="s">
        <v>84</v>
      </c>
      <c r="Q11" s="1" t="s">
        <v>84</v>
      </c>
      <c r="R11" s="1"/>
      <c r="S11" t="s">
        <v>84</v>
      </c>
      <c r="U11" s="1" t="s">
        <v>84</v>
      </c>
      <c r="V11" s="1" t="s">
        <v>84</v>
      </c>
      <c r="W11" s="1" t="s">
        <v>84</v>
      </c>
      <c r="X11" s="1" t="s">
        <v>72</v>
      </c>
      <c r="Y11" s="1" t="s">
        <v>111</v>
      </c>
      <c r="Z11" s="1" t="s">
        <v>114</v>
      </c>
      <c r="AA11" s="1" t="s">
        <v>73</v>
      </c>
      <c r="AB11">
        <v>2</v>
      </c>
      <c r="AC11" s="1" t="s">
        <v>76</v>
      </c>
      <c r="AD11">
        <v>221</v>
      </c>
      <c r="AE11" s="1" t="s">
        <v>116</v>
      </c>
      <c r="AF11">
        <v>2</v>
      </c>
      <c r="AG11" s="1" t="s">
        <v>120</v>
      </c>
      <c r="AH11">
        <v>0</v>
      </c>
      <c r="AI11">
        <v>0</v>
      </c>
      <c r="AJ11">
        <v>370.3</v>
      </c>
      <c r="AK11">
        <v>0</v>
      </c>
      <c r="AL11">
        <v>1256.6400000000001</v>
      </c>
      <c r="AM11">
        <v>0</v>
      </c>
      <c r="AN11">
        <v>1256.6400000000001</v>
      </c>
      <c r="AO11">
        <v>0</v>
      </c>
      <c r="AP11" s="1" t="s">
        <v>72</v>
      </c>
      <c r="AQ11">
        <v>1</v>
      </c>
      <c r="AR11" s="1" t="s">
        <v>326</v>
      </c>
      <c r="AS11" t="s">
        <v>190</v>
      </c>
      <c r="AT11" t="s">
        <v>327</v>
      </c>
      <c r="AU11" s="1" t="s">
        <v>191</v>
      </c>
      <c r="AV11" s="3">
        <v>42804</v>
      </c>
      <c r="AW11" s="3">
        <v>42804</v>
      </c>
      <c r="AX11" s="3">
        <v>42825</v>
      </c>
      <c r="AY11" s="1" t="s">
        <v>85</v>
      </c>
      <c r="AZ11" s="1" t="s">
        <v>190</v>
      </c>
      <c r="BA11">
        <v>504.3</v>
      </c>
      <c r="BB11">
        <v>10</v>
      </c>
      <c r="BC11">
        <v>56557.3</v>
      </c>
      <c r="BD11" s="1"/>
      <c r="BF11" s="1"/>
      <c r="BG11" s="1"/>
      <c r="BJ11" s="1"/>
      <c r="BK11" s="1"/>
      <c r="BL11" s="1"/>
      <c r="BO11" s="1"/>
      <c r="BP11" s="1"/>
      <c r="BQ11">
        <v>24</v>
      </c>
      <c r="BR11">
        <v>56557.3</v>
      </c>
      <c r="BS11">
        <v>56557.3</v>
      </c>
    </row>
    <row r="12" spans="1:71" x14ac:dyDescent="0.35">
      <c r="A12" s="1" t="s">
        <v>67</v>
      </c>
      <c r="B12" s="1" t="s">
        <v>68</v>
      </c>
      <c r="C12" s="1" t="s">
        <v>69</v>
      </c>
      <c r="D12">
        <v>1</v>
      </c>
      <c r="E12">
        <v>1</v>
      </c>
      <c r="F12" s="2">
        <v>43420.608726851853</v>
      </c>
      <c r="G12" s="3">
        <v>42795</v>
      </c>
      <c r="H12" s="3">
        <v>42825</v>
      </c>
      <c r="I12" s="1" t="s">
        <v>70</v>
      </c>
      <c r="J12">
        <v>1234</v>
      </c>
      <c r="K12">
        <v>1231234455</v>
      </c>
      <c r="L12" s="1" t="s">
        <v>151</v>
      </c>
      <c r="N12" s="1" t="s">
        <v>71</v>
      </c>
      <c r="O12" s="1" t="s">
        <v>84</v>
      </c>
      <c r="P12" s="1" t="s">
        <v>84</v>
      </c>
      <c r="Q12" s="1" t="s">
        <v>84</v>
      </c>
      <c r="R12" s="1"/>
      <c r="S12" t="s">
        <v>84</v>
      </c>
      <c r="U12" s="1" t="s">
        <v>84</v>
      </c>
      <c r="V12" s="1" t="s">
        <v>84</v>
      </c>
      <c r="W12" s="1" t="s">
        <v>84</v>
      </c>
      <c r="X12" s="1" t="s">
        <v>72</v>
      </c>
      <c r="Y12" s="1" t="s">
        <v>156</v>
      </c>
      <c r="Z12" s="1" t="s">
        <v>141</v>
      </c>
      <c r="AA12" s="1" t="s">
        <v>73</v>
      </c>
      <c r="AB12">
        <v>2</v>
      </c>
      <c r="AC12" s="1" t="s">
        <v>76</v>
      </c>
      <c r="AD12">
        <v>230</v>
      </c>
      <c r="AE12" s="1" t="s">
        <v>141</v>
      </c>
      <c r="AG12" s="1" t="s">
        <v>141</v>
      </c>
      <c r="AH12">
        <v>0</v>
      </c>
      <c r="AI12">
        <v>0</v>
      </c>
      <c r="AJ12">
        <v>0</v>
      </c>
      <c r="AK12">
        <v>10970</v>
      </c>
      <c r="AL12">
        <v>0</v>
      </c>
      <c r="AM12">
        <v>29590</v>
      </c>
      <c r="AN12">
        <v>0</v>
      </c>
      <c r="AO12">
        <v>29590</v>
      </c>
      <c r="AP12" s="1" t="s">
        <v>72</v>
      </c>
      <c r="AQ12">
        <v>1</v>
      </c>
      <c r="AR12" s="1" t="s">
        <v>326</v>
      </c>
      <c r="AS12" t="s">
        <v>190</v>
      </c>
      <c r="AT12" t="s">
        <v>327</v>
      </c>
      <c r="AU12" s="1" t="s">
        <v>191</v>
      </c>
      <c r="AV12" s="3">
        <v>42804</v>
      </c>
      <c r="AW12" s="3">
        <v>42804</v>
      </c>
      <c r="AX12" s="3">
        <v>42825</v>
      </c>
      <c r="AY12" s="1" t="s">
        <v>85</v>
      </c>
      <c r="AZ12" s="1" t="s">
        <v>190</v>
      </c>
      <c r="BA12">
        <v>504.3</v>
      </c>
      <c r="BB12">
        <v>10</v>
      </c>
      <c r="BC12">
        <v>56557.3</v>
      </c>
      <c r="BD12" s="1"/>
      <c r="BF12" s="1"/>
      <c r="BG12" s="1"/>
      <c r="BJ12" s="1"/>
      <c r="BK12" s="1"/>
      <c r="BL12" s="1"/>
      <c r="BO12" s="1"/>
      <c r="BP12" s="1"/>
      <c r="BQ12">
        <v>24</v>
      </c>
      <c r="BR12">
        <v>56557.3</v>
      </c>
      <c r="BS12">
        <v>56557.3</v>
      </c>
    </row>
    <row r="13" spans="1:71" x14ac:dyDescent="0.35">
      <c r="A13" s="1" t="s">
        <v>67</v>
      </c>
      <c r="B13" s="1" t="s">
        <v>68</v>
      </c>
      <c r="C13" s="1" t="s">
        <v>69</v>
      </c>
      <c r="D13">
        <v>1</v>
      </c>
      <c r="E13">
        <v>1</v>
      </c>
      <c r="F13" s="2">
        <v>43420.608726851853</v>
      </c>
      <c r="G13" s="3">
        <v>42795</v>
      </c>
      <c r="H13" s="3">
        <v>42825</v>
      </c>
      <c r="I13" s="1" t="s">
        <v>70</v>
      </c>
      <c r="J13">
        <v>1234</v>
      </c>
      <c r="K13">
        <v>1231234455</v>
      </c>
      <c r="L13" s="1" t="s">
        <v>151</v>
      </c>
      <c r="N13" s="1" t="s">
        <v>71</v>
      </c>
      <c r="O13" s="1" t="s">
        <v>84</v>
      </c>
      <c r="P13" s="1" t="s">
        <v>84</v>
      </c>
      <c r="Q13" s="1" t="s">
        <v>84</v>
      </c>
      <c r="R13" s="1"/>
      <c r="S13" t="s">
        <v>84</v>
      </c>
      <c r="U13" s="1" t="s">
        <v>84</v>
      </c>
      <c r="V13" s="1" t="s">
        <v>84</v>
      </c>
      <c r="W13" s="1" t="s">
        <v>84</v>
      </c>
      <c r="X13" s="1" t="s">
        <v>72</v>
      </c>
      <c r="Y13" s="1" t="s">
        <v>126</v>
      </c>
      <c r="Z13" s="1" t="s">
        <v>128</v>
      </c>
      <c r="AA13" s="1" t="s">
        <v>74</v>
      </c>
      <c r="AB13">
        <v>4</v>
      </c>
      <c r="AC13" s="1" t="s">
        <v>77</v>
      </c>
      <c r="AD13">
        <v>401</v>
      </c>
      <c r="AE13" s="1" t="s">
        <v>83</v>
      </c>
      <c r="AF13" t="s">
        <v>129</v>
      </c>
      <c r="AG13" s="1" t="s">
        <v>131</v>
      </c>
      <c r="AH13">
        <v>0</v>
      </c>
      <c r="AI13">
        <v>0</v>
      </c>
      <c r="AJ13">
        <v>873</v>
      </c>
      <c r="AK13">
        <v>0</v>
      </c>
      <c r="AL13">
        <v>2619</v>
      </c>
      <c r="AM13">
        <v>0</v>
      </c>
      <c r="AN13">
        <v>2619</v>
      </c>
      <c r="AO13">
        <v>0</v>
      </c>
      <c r="AP13" s="1" t="s">
        <v>72</v>
      </c>
      <c r="AQ13">
        <v>1</v>
      </c>
      <c r="AR13" s="1" t="s">
        <v>326</v>
      </c>
      <c r="AS13" t="s">
        <v>190</v>
      </c>
      <c r="AT13" t="s">
        <v>327</v>
      </c>
      <c r="AU13" s="1" t="s">
        <v>191</v>
      </c>
      <c r="AV13" s="3">
        <v>42804</v>
      </c>
      <c r="AW13" s="3">
        <v>42804</v>
      </c>
      <c r="AX13" s="3">
        <v>42825</v>
      </c>
      <c r="AY13" s="1" t="s">
        <v>85</v>
      </c>
      <c r="AZ13" s="1" t="s">
        <v>190</v>
      </c>
      <c r="BA13">
        <v>504.3</v>
      </c>
      <c r="BB13">
        <v>10</v>
      </c>
      <c r="BC13">
        <v>56557.3</v>
      </c>
      <c r="BD13" s="1"/>
      <c r="BF13" s="1"/>
      <c r="BG13" s="1"/>
      <c r="BJ13" s="1"/>
      <c r="BK13" s="1"/>
      <c r="BL13" s="1"/>
      <c r="BO13" s="1"/>
      <c r="BP13" s="1"/>
      <c r="BQ13">
        <v>24</v>
      </c>
      <c r="BR13">
        <v>56557.3</v>
      </c>
      <c r="BS13">
        <v>56557.3</v>
      </c>
    </row>
    <row r="14" spans="1:71" x14ac:dyDescent="0.35">
      <c r="A14" s="1" t="s">
        <v>67</v>
      </c>
      <c r="B14" s="1" t="s">
        <v>68</v>
      </c>
      <c r="C14" s="1" t="s">
        <v>69</v>
      </c>
      <c r="D14">
        <v>1</v>
      </c>
      <c r="E14">
        <v>1</v>
      </c>
      <c r="F14" s="2">
        <v>43420.608726851853</v>
      </c>
      <c r="G14" s="3">
        <v>42795</v>
      </c>
      <c r="H14" s="3">
        <v>42825</v>
      </c>
      <c r="I14" s="1" t="s">
        <v>70</v>
      </c>
      <c r="J14">
        <v>1234</v>
      </c>
      <c r="K14">
        <v>1231234455</v>
      </c>
      <c r="L14" s="1" t="s">
        <v>151</v>
      </c>
      <c r="N14" s="1" t="s">
        <v>71</v>
      </c>
      <c r="O14" s="1" t="s">
        <v>84</v>
      </c>
      <c r="P14" s="1" t="s">
        <v>84</v>
      </c>
      <c r="Q14" s="1" t="s">
        <v>84</v>
      </c>
      <c r="R14" s="1"/>
      <c r="S14" t="s">
        <v>84</v>
      </c>
      <c r="U14" s="1" t="s">
        <v>84</v>
      </c>
      <c r="V14" s="1" t="s">
        <v>84</v>
      </c>
      <c r="W14" s="1" t="s">
        <v>84</v>
      </c>
      <c r="X14" s="1" t="s">
        <v>72</v>
      </c>
      <c r="Y14" s="1" t="s">
        <v>157</v>
      </c>
      <c r="Z14" s="1" t="s">
        <v>168</v>
      </c>
      <c r="AA14" s="1" t="s">
        <v>74</v>
      </c>
      <c r="AB14">
        <v>4</v>
      </c>
      <c r="AC14" s="1" t="s">
        <v>77</v>
      </c>
      <c r="AD14">
        <v>401</v>
      </c>
      <c r="AE14" s="1" t="s">
        <v>83</v>
      </c>
      <c r="AF14" t="s">
        <v>144</v>
      </c>
      <c r="AG14" s="1" t="s">
        <v>185</v>
      </c>
      <c r="AH14">
        <v>0</v>
      </c>
      <c r="AI14">
        <v>0</v>
      </c>
      <c r="AJ14">
        <v>230</v>
      </c>
      <c r="AK14">
        <v>0</v>
      </c>
      <c r="AL14">
        <v>690</v>
      </c>
      <c r="AM14">
        <v>0</v>
      </c>
      <c r="AN14">
        <v>690</v>
      </c>
      <c r="AO14">
        <v>0</v>
      </c>
      <c r="AP14" s="1" t="s">
        <v>72</v>
      </c>
      <c r="AQ14">
        <v>1</v>
      </c>
      <c r="AR14" s="1" t="s">
        <v>326</v>
      </c>
      <c r="AS14" t="s">
        <v>190</v>
      </c>
      <c r="AT14" t="s">
        <v>327</v>
      </c>
      <c r="AU14" s="1" t="s">
        <v>191</v>
      </c>
      <c r="AV14" s="3">
        <v>42804</v>
      </c>
      <c r="AW14" s="3">
        <v>42804</v>
      </c>
      <c r="AX14" s="3">
        <v>42825</v>
      </c>
      <c r="AY14" s="1" t="s">
        <v>85</v>
      </c>
      <c r="AZ14" s="1" t="s">
        <v>190</v>
      </c>
      <c r="BA14">
        <v>504.3</v>
      </c>
      <c r="BB14">
        <v>10</v>
      </c>
      <c r="BC14">
        <v>56557.3</v>
      </c>
      <c r="BD14" s="1"/>
      <c r="BF14" s="1"/>
      <c r="BG14" s="1"/>
      <c r="BJ14" s="1"/>
      <c r="BK14" s="1"/>
      <c r="BL14" s="1"/>
      <c r="BO14" s="1"/>
      <c r="BP14" s="1"/>
      <c r="BQ14">
        <v>24</v>
      </c>
      <c r="BR14">
        <v>56557.3</v>
      </c>
      <c r="BS14">
        <v>56557.3</v>
      </c>
    </row>
    <row r="15" spans="1:71" x14ac:dyDescent="0.35">
      <c r="A15" s="1" t="s">
        <v>67</v>
      </c>
      <c r="B15" s="1" t="s">
        <v>68</v>
      </c>
      <c r="C15" s="1" t="s">
        <v>69</v>
      </c>
      <c r="D15">
        <v>1</v>
      </c>
      <c r="E15">
        <v>1</v>
      </c>
      <c r="F15" s="2">
        <v>43420.608726851853</v>
      </c>
      <c r="G15" s="3">
        <v>42795</v>
      </c>
      <c r="H15" s="3">
        <v>42825</v>
      </c>
      <c r="I15" s="1" t="s">
        <v>70</v>
      </c>
      <c r="J15">
        <v>1234</v>
      </c>
      <c r="K15">
        <v>1231234455</v>
      </c>
      <c r="L15" s="1" t="s">
        <v>151</v>
      </c>
      <c r="N15" s="1" t="s">
        <v>71</v>
      </c>
      <c r="O15" s="1" t="s">
        <v>84</v>
      </c>
      <c r="P15" s="1" t="s">
        <v>84</v>
      </c>
      <c r="Q15" s="1" t="s">
        <v>84</v>
      </c>
      <c r="R15" s="1"/>
      <c r="S15" t="s">
        <v>84</v>
      </c>
      <c r="U15" s="1" t="s">
        <v>84</v>
      </c>
      <c r="V15" s="1" t="s">
        <v>84</v>
      </c>
      <c r="W15" s="1" t="s">
        <v>84</v>
      </c>
      <c r="X15" s="1" t="s">
        <v>72</v>
      </c>
      <c r="Y15" s="1" t="s">
        <v>158</v>
      </c>
      <c r="Z15" s="1" t="s">
        <v>169</v>
      </c>
      <c r="AA15" s="1" t="s">
        <v>74</v>
      </c>
      <c r="AB15">
        <v>4</v>
      </c>
      <c r="AC15" s="1" t="s">
        <v>77</v>
      </c>
      <c r="AD15">
        <v>402</v>
      </c>
      <c r="AE15" s="1" t="s">
        <v>177</v>
      </c>
      <c r="AF15" t="s">
        <v>123</v>
      </c>
      <c r="AG15" s="1" t="s">
        <v>186</v>
      </c>
      <c r="AH15">
        <v>0</v>
      </c>
      <c r="AI15">
        <v>0</v>
      </c>
      <c r="AJ15">
        <v>0</v>
      </c>
      <c r="AK15">
        <v>0</v>
      </c>
      <c r="AL15">
        <v>1900</v>
      </c>
      <c r="AM15">
        <v>0</v>
      </c>
      <c r="AN15">
        <v>1900</v>
      </c>
      <c r="AO15">
        <v>0</v>
      </c>
      <c r="AP15" s="1" t="s">
        <v>72</v>
      </c>
      <c r="AQ15">
        <v>1</v>
      </c>
      <c r="AR15" s="1" t="s">
        <v>326</v>
      </c>
      <c r="AS15" t="s">
        <v>190</v>
      </c>
      <c r="AT15" t="s">
        <v>327</v>
      </c>
      <c r="AU15" s="1" t="s">
        <v>191</v>
      </c>
      <c r="AV15" s="3">
        <v>42804</v>
      </c>
      <c r="AW15" s="3">
        <v>42804</v>
      </c>
      <c r="AX15" s="3">
        <v>42825</v>
      </c>
      <c r="AY15" s="1" t="s">
        <v>85</v>
      </c>
      <c r="AZ15" s="1" t="s">
        <v>190</v>
      </c>
      <c r="BA15">
        <v>504.3</v>
      </c>
      <c r="BB15">
        <v>10</v>
      </c>
      <c r="BC15">
        <v>56557.3</v>
      </c>
      <c r="BD15" s="1"/>
      <c r="BF15" s="1"/>
      <c r="BG15" s="1"/>
      <c r="BJ15" s="1"/>
      <c r="BK15" s="1"/>
      <c r="BL15" s="1"/>
      <c r="BO15" s="1"/>
      <c r="BP15" s="1"/>
      <c r="BQ15">
        <v>24</v>
      </c>
      <c r="BR15">
        <v>56557.3</v>
      </c>
      <c r="BS15">
        <v>56557.3</v>
      </c>
    </row>
    <row r="16" spans="1:71" x14ac:dyDescent="0.35">
      <c r="A16" s="1" t="s">
        <v>67</v>
      </c>
      <c r="B16" s="1" t="s">
        <v>68</v>
      </c>
      <c r="C16" s="1" t="s">
        <v>69</v>
      </c>
      <c r="D16">
        <v>1</v>
      </c>
      <c r="E16">
        <v>1</v>
      </c>
      <c r="F16" s="2">
        <v>43420.608726851853</v>
      </c>
      <c r="G16" s="3">
        <v>42795</v>
      </c>
      <c r="H16" s="3">
        <v>42825</v>
      </c>
      <c r="I16" s="1" t="s">
        <v>70</v>
      </c>
      <c r="J16">
        <v>1234</v>
      </c>
      <c r="K16">
        <v>1231234455</v>
      </c>
      <c r="L16" s="1" t="s">
        <v>151</v>
      </c>
      <c r="N16" s="1" t="s">
        <v>71</v>
      </c>
      <c r="O16" s="1" t="s">
        <v>84</v>
      </c>
      <c r="P16" s="1" t="s">
        <v>84</v>
      </c>
      <c r="Q16" s="1" t="s">
        <v>84</v>
      </c>
      <c r="R16" s="1"/>
      <c r="S16" t="s">
        <v>84</v>
      </c>
      <c r="U16" s="1" t="s">
        <v>84</v>
      </c>
      <c r="V16" s="1" t="s">
        <v>84</v>
      </c>
      <c r="W16" s="1" t="s">
        <v>84</v>
      </c>
      <c r="X16" s="1" t="s">
        <v>72</v>
      </c>
      <c r="Y16" s="1" t="s">
        <v>159</v>
      </c>
      <c r="Z16" s="1" t="s">
        <v>170</v>
      </c>
      <c r="AA16" s="1" t="s">
        <v>74</v>
      </c>
      <c r="AB16">
        <v>4</v>
      </c>
      <c r="AC16" s="1" t="s">
        <v>77</v>
      </c>
      <c r="AD16">
        <v>403</v>
      </c>
      <c r="AE16" s="1" t="s">
        <v>82</v>
      </c>
      <c r="AF16" t="s">
        <v>129</v>
      </c>
      <c r="AG16" s="1" t="s">
        <v>133</v>
      </c>
      <c r="AH16">
        <v>0</v>
      </c>
      <c r="AI16">
        <v>0</v>
      </c>
      <c r="AJ16">
        <v>410</v>
      </c>
      <c r="AK16">
        <v>0</v>
      </c>
      <c r="AL16">
        <v>738.46</v>
      </c>
      <c r="AM16">
        <v>0</v>
      </c>
      <c r="AN16">
        <v>738.46</v>
      </c>
      <c r="AO16">
        <v>0</v>
      </c>
      <c r="AP16" s="1" t="s">
        <v>72</v>
      </c>
      <c r="AQ16">
        <v>1</v>
      </c>
      <c r="AR16" s="1" t="s">
        <v>326</v>
      </c>
      <c r="AS16" t="s">
        <v>190</v>
      </c>
      <c r="AT16" t="s">
        <v>327</v>
      </c>
      <c r="AU16" s="1" t="s">
        <v>191</v>
      </c>
      <c r="AV16" s="3">
        <v>42804</v>
      </c>
      <c r="AW16" s="3">
        <v>42804</v>
      </c>
      <c r="AX16" s="3">
        <v>42825</v>
      </c>
      <c r="AY16" s="1" t="s">
        <v>85</v>
      </c>
      <c r="AZ16" s="1" t="s">
        <v>190</v>
      </c>
      <c r="BA16">
        <v>504.3</v>
      </c>
      <c r="BB16">
        <v>10</v>
      </c>
      <c r="BC16">
        <v>56557.3</v>
      </c>
      <c r="BD16" s="1"/>
      <c r="BF16" s="1"/>
      <c r="BG16" s="1"/>
      <c r="BJ16" s="1"/>
      <c r="BK16" s="1"/>
      <c r="BL16" s="1"/>
      <c r="BO16" s="1"/>
      <c r="BP16" s="1"/>
      <c r="BQ16">
        <v>24</v>
      </c>
      <c r="BR16">
        <v>56557.3</v>
      </c>
      <c r="BS16">
        <v>56557.3</v>
      </c>
    </row>
    <row r="17" spans="1:71" x14ac:dyDescent="0.35">
      <c r="A17" s="1" t="s">
        <v>67</v>
      </c>
      <c r="B17" s="1" t="s">
        <v>68</v>
      </c>
      <c r="C17" s="1" t="s">
        <v>69</v>
      </c>
      <c r="D17">
        <v>1</v>
      </c>
      <c r="E17">
        <v>1</v>
      </c>
      <c r="F17" s="2">
        <v>43420.608726851853</v>
      </c>
      <c r="G17" s="3">
        <v>42795</v>
      </c>
      <c r="H17" s="3">
        <v>42825</v>
      </c>
      <c r="I17" s="1" t="s">
        <v>70</v>
      </c>
      <c r="J17">
        <v>1234</v>
      </c>
      <c r="K17">
        <v>1231234455</v>
      </c>
      <c r="L17" s="1" t="s">
        <v>151</v>
      </c>
      <c r="N17" s="1" t="s">
        <v>71</v>
      </c>
      <c r="O17" s="1" t="s">
        <v>84</v>
      </c>
      <c r="P17" s="1" t="s">
        <v>84</v>
      </c>
      <c r="Q17" s="1" t="s">
        <v>84</v>
      </c>
      <c r="R17" s="1"/>
      <c r="S17" t="s">
        <v>84</v>
      </c>
      <c r="U17" s="1" t="s">
        <v>84</v>
      </c>
      <c r="V17" s="1" t="s">
        <v>84</v>
      </c>
      <c r="W17" s="1" t="s">
        <v>84</v>
      </c>
      <c r="X17" s="1" t="s">
        <v>72</v>
      </c>
      <c r="Y17" s="1" t="s">
        <v>160</v>
      </c>
      <c r="Z17" s="1" t="s">
        <v>171</v>
      </c>
      <c r="AA17" s="1" t="s">
        <v>74</v>
      </c>
      <c r="AB17">
        <v>4</v>
      </c>
      <c r="AC17" s="1" t="s">
        <v>77</v>
      </c>
      <c r="AD17">
        <v>403</v>
      </c>
      <c r="AE17" s="1" t="s">
        <v>82</v>
      </c>
      <c r="AF17" t="s">
        <v>181</v>
      </c>
      <c r="AG17" s="1" t="s">
        <v>187</v>
      </c>
      <c r="AH17">
        <v>0</v>
      </c>
      <c r="AI17">
        <v>0</v>
      </c>
      <c r="AJ17">
        <v>0</v>
      </c>
      <c r="AK17">
        <v>0</v>
      </c>
      <c r="AL17">
        <v>2325.1999999999998</v>
      </c>
      <c r="AM17">
        <v>0</v>
      </c>
      <c r="AN17">
        <v>2325.1999999999998</v>
      </c>
      <c r="AO17">
        <v>0</v>
      </c>
      <c r="AP17" s="1" t="s">
        <v>72</v>
      </c>
      <c r="AQ17">
        <v>1</v>
      </c>
      <c r="AR17" s="1" t="s">
        <v>326</v>
      </c>
      <c r="AS17" t="s">
        <v>190</v>
      </c>
      <c r="AT17" t="s">
        <v>327</v>
      </c>
      <c r="AU17" s="1" t="s">
        <v>191</v>
      </c>
      <c r="AV17" s="3">
        <v>42804</v>
      </c>
      <c r="AW17" s="3">
        <v>42804</v>
      </c>
      <c r="AX17" s="3">
        <v>42825</v>
      </c>
      <c r="AY17" s="1" t="s">
        <v>85</v>
      </c>
      <c r="AZ17" s="1" t="s">
        <v>190</v>
      </c>
      <c r="BA17">
        <v>504.3</v>
      </c>
      <c r="BB17">
        <v>10</v>
      </c>
      <c r="BC17">
        <v>56557.3</v>
      </c>
      <c r="BD17" s="1"/>
      <c r="BF17" s="1"/>
      <c r="BG17" s="1"/>
      <c r="BJ17" s="1"/>
      <c r="BK17" s="1"/>
      <c r="BL17" s="1"/>
      <c r="BO17" s="1"/>
      <c r="BP17" s="1"/>
      <c r="BQ17">
        <v>24</v>
      </c>
      <c r="BR17">
        <v>56557.3</v>
      </c>
      <c r="BS17">
        <v>56557.3</v>
      </c>
    </row>
    <row r="18" spans="1:71" x14ac:dyDescent="0.35">
      <c r="A18" s="1" t="s">
        <v>67</v>
      </c>
      <c r="B18" s="1" t="s">
        <v>68</v>
      </c>
      <c r="C18" s="1" t="s">
        <v>69</v>
      </c>
      <c r="D18">
        <v>1</v>
      </c>
      <c r="E18">
        <v>1</v>
      </c>
      <c r="F18" s="2">
        <v>43420.608726851853</v>
      </c>
      <c r="G18" s="3">
        <v>42795</v>
      </c>
      <c r="H18" s="3">
        <v>42825</v>
      </c>
      <c r="I18" s="1" t="s">
        <v>70</v>
      </c>
      <c r="J18">
        <v>1234</v>
      </c>
      <c r="K18">
        <v>1231234455</v>
      </c>
      <c r="L18" s="1" t="s">
        <v>151</v>
      </c>
      <c r="N18" s="1" t="s">
        <v>71</v>
      </c>
      <c r="O18" s="1" t="s">
        <v>84</v>
      </c>
      <c r="P18" s="1" t="s">
        <v>84</v>
      </c>
      <c r="Q18" s="1" t="s">
        <v>84</v>
      </c>
      <c r="R18" s="1"/>
      <c r="S18" t="s">
        <v>84</v>
      </c>
      <c r="U18" s="1" t="s">
        <v>84</v>
      </c>
      <c r="V18" s="1" t="s">
        <v>84</v>
      </c>
      <c r="W18" s="1" t="s">
        <v>84</v>
      </c>
      <c r="X18" s="1" t="s">
        <v>72</v>
      </c>
      <c r="Y18" s="1" t="s">
        <v>199</v>
      </c>
      <c r="Z18" s="1" t="s">
        <v>202</v>
      </c>
      <c r="AA18" s="1" t="s">
        <v>74</v>
      </c>
      <c r="AB18">
        <v>4</v>
      </c>
      <c r="AC18" s="1" t="s">
        <v>77</v>
      </c>
      <c r="AD18">
        <v>403</v>
      </c>
      <c r="AE18" s="1" t="s">
        <v>82</v>
      </c>
      <c r="AF18" t="s">
        <v>206</v>
      </c>
      <c r="AG18" s="1" t="s">
        <v>208</v>
      </c>
      <c r="AH18">
        <v>0</v>
      </c>
      <c r="AI18">
        <v>0</v>
      </c>
      <c r="AJ18">
        <v>1200</v>
      </c>
      <c r="AK18">
        <v>0</v>
      </c>
      <c r="AL18">
        <v>2400</v>
      </c>
      <c r="AM18">
        <v>0</v>
      </c>
      <c r="AN18">
        <v>2400</v>
      </c>
      <c r="AO18">
        <v>0</v>
      </c>
      <c r="AP18" s="1" t="s">
        <v>72</v>
      </c>
      <c r="AQ18">
        <v>1</v>
      </c>
      <c r="AR18" s="1" t="s">
        <v>326</v>
      </c>
      <c r="AS18" t="s">
        <v>190</v>
      </c>
      <c r="AT18" t="s">
        <v>327</v>
      </c>
      <c r="AU18" s="1" t="s">
        <v>191</v>
      </c>
      <c r="AV18" s="3">
        <v>42804</v>
      </c>
      <c r="AW18" s="3">
        <v>42804</v>
      </c>
      <c r="AX18" s="3">
        <v>42825</v>
      </c>
      <c r="AY18" s="1" t="s">
        <v>85</v>
      </c>
      <c r="AZ18" s="1" t="s">
        <v>190</v>
      </c>
      <c r="BA18">
        <v>504.3</v>
      </c>
      <c r="BB18">
        <v>10</v>
      </c>
      <c r="BC18">
        <v>56557.3</v>
      </c>
      <c r="BD18" s="1"/>
      <c r="BF18" s="1"/>
      <c r="BG18" s="1"/>
      <c r="BJ18" s="1"/>
      <c r="BK18" s="1"/>
      <c r="BL18" s="1"/>
      <c r="BO18" s="1"/>
      <c r="BP18" s="1"/>
      <c r="BQ18">
        <v>24</v>
      </c>
      <c r="BR18">
        <v>56557.3</v>
      </c>
      <c r="BS18">
        <v>56557.3</v>
      </c>
    </row>
    <row r="19" spans="1:71" x14ac:dyDescent="0.35">
      <c r="A19" s="1" t="s">
        <v>67</v>
      </c>
      <c r="B19" s="1" t="s">
        <v>68</v>
      </c>
      <c r="C19" s="1" t="s">
        <v>69</v>
      </c>
      <c r="D19">
        <v>1</v>
      </c>
      <c r="E19">
        <v>1</v>
      </c>
      <c r="F19" s="2">
        <v>43420.608726851853</v>
      </c>
      <c r="G19" s="3">
        <v>42795</v>
      </c>
      <c r="H19" s="3">
        <v>42825</v>
      </c>
      <c r="I19" s="1" t="s">
        <v>70</v>
      </c>
      <c r="J19">
        <v>1234</v>
      </c>
      <c r="K19">
        <v>1231234455</v>
      </c>
      <c r="L19" s="1" t="s">
        <v>151</v>
      </c>
      <c r="N19" s="1" t="s">
        <v>71</v>
      </c>
      <c r="O19" s="1" t="s">
        <v>84</v>
      </c>
      <c r="P19" s="1" t="s">
        <v>84</v>
      </c>
      <c r="Q19" s="1" t="s">
        <v>84</v>
      </c>
      <c r="R19" s="1"/>
      <c r="S19" t="s">
        <v>84</v>
      </c>
      <c r="U19" s="1" t="s">
        <v>84</v>
      </c>
      <c r="V19" s="1" t="s">
        <v>84</v>
      </c>
      <c r="W19" s="1" t="s">
        <v>84</v>
      </c>
      <c r="X19" s="1" t="s">
        <v>72</v>
      </c>
      <c r="Y19" s="1" t="s">
        <v>140</v>
      </c>
      <c r="Z19" s="1" t="s">
        <v>172</v>
      </c>
      <c r="AA19" s="1" t="s">
        <v>74</v>
      </c>
      <c r="AB19">
        <v>4</v>
      </c>
      <c r="AC19" s="1" t="s">
        <v>77</v>
      </c>
      <c r="AD19">
        <v>405</v>
      </c>
      <c r="AE19" s="1" t="s">
        <v>142</v>
      </c>
      <c r="AF19">
        <v>1</v>
      </c>
      <c r="AG19" s="1" t="s">
        <v>134</v>
      </c>
      <c r="AH19">
        <v>0</v>
      </c>
      <c r="AI19">
        <v>0</v>
      </c>
      <c r="AJ19">
        <v>10180</v>
      </c>
      <c r="AK19">
        <v>0</v>
      </c>
      <c r="AL19">
        <v>27180</v>
      </c>
      <c r="AM19">
        <v>0</v>
      </c>
      <c r="AN19">
        <v>27180</v>
      </c>
      <c r="AO19">
        <v>0</v>
      </c>
      <c r="AP19" s="1" t="s">
        <v>72</v>
      </c>
      <c r="AQ19">
        <v>1</v>
      </c>
      <c r="AR19" s="1" t="s">
        <v>326</v>
      </c>
      <c r="AS19" t="s">
        <v>190</v>
      </c>
      <c r="AT19" t="s">
        <v>327</v>
      </c>
      <c r="AU19" s="1" t="s">
        <v>191</v>
      </c>
      <c r="AV19" s="3">
        <v>42804</v>
      </c>
      <c r="AW19" s="3">
        <v>42804</v>
      </c>
      <c r="AX19" s="3">
        <v>42825</v>
      </c>
      <c r="AY19" s="1" t="s">
        <v>85</v>
      </c>
      <c r="AZ19" s="1" t="s">
        <v>190</v>
      </c>
      <c r="BA19">
        <v>504.3</v>
      </c>
      <c r="BB19">
        <v>10</v>
      </c>
      <c r="BC19">
        <v>56557.3</v>
      </c>
      <c r="BD19" s="1"/>
      <c r="BF19" s="1"/>
      <c r="BG19" s="1"/>
      <c r="BJ19" s="1"/>
      <c r="BK19" s="1"/>
      <c r="BL19" s="1"/>
      <c r="BO19" s="1"/>
      <c r="BP19" s="1"/>
      <c r="BQ19">
        <v>24</v>
      </c>
      <c r="BR19">
        <v>56557.3</v>
      </c>
      <c r="BS19">
        <v>56557.3</v>
      </c>
    </row>
    <row r="20" spans="1:71" x14ac:dyDescent="0.35">
      <c r="A20" s="1" t="s">
        <v>67</v>
      </c>
      <c r="B20" s="1" t="s">
        <v>68</v>
      </c>
      <c r="C20" s="1" t="s">
        <v>69</v>
      </c>
      <c r="D20">
        <v>1</v>
      </c>
      <c r="E20">
        <v>1</v>
      </c>
      <c r="F20" s="2">
        <v>43420.608726851853</v>
      </c>
      <c r="G20" s="3">
        <v>42795</v>
      </c>
      <c r="H20" s="3">
        <v>42825</v>
      </c>
      <c r="I20" s="1" t="s">
        <v>70</v>
      </c>
      <c r="J20">
        <v>1234</v>
      </c>
      <c r="K20">
        <v>1231234455</v>
      </c>
      <c r="L20" s="1" t="s">
        <v>151</v>
      </c>
      <c r="N20" s="1" t="s">
        <v>71</v>
      </c>
      <c r="O20" s="1" t="s">
        <v>84</v>
      </c>
      <c r="P20" s="1" t="s">
        <v>84</v>
      </c>
      <c r="Q20" s="1" t="s">
        <v>84</v>
      </c>
      <c r="R20" s="1"/>
      <c r="S20" t="s">
        <v>84</v>
      </c>
      <c r="U20" s="1" t="s">
        <v>84</v>
      </c>
      <c r="V20" s="1" t="s">
        <v>84</v>
      </c>
      <c r="W20" s="1" t="s">
        <v>84</v>
      </c>
      <c r="X20" s="1" t="s">
        <v>72</v>
      </c>
      <c r="Y20" s="1" t="s">
        <v>161</v>
      </c>
      <c r="Z20" s="1" t="s">
        <v>173</v>
      </c>
      <c r="AA20" s="1" t="s">
        <v>74</v>
      </c>
      <c r="AB20">
        <v>4</v>
      </c>
      <c r="AC20" s="1" t="s">
        <v>77</v>
      </c>
      <c r="AD20">
        <v>405</v>
      </c>
      <c r="AE20" s="1" t="s">
        <v>142</v>
      </c>
      <c r="AF20">
        <v>2</v>
      </c>
      <c r="AG20" s="1" t="s">
        <v>188</v>
      </c>
      <c r="AH20">
        <v>0</v>
      </c>
      <c r="AI20">
        <v>0</v>
      </c>
      <c r="AJ20">
        <v>790</v>
      </c>
      <c r="AK20">
        <v>0</v>
      </c>
      <c r="AL20">
        <v>2410</v>
      </c>
      <c r="AM20">
        <v>0</v>
      </c>
      <c r="AN20">
        <v>2410</v>
      </c>
      <c r="AO20">
        <v>0</v>
      </c>
      <c r="AP20" s="1" t="s">
        <v>72</v>
      </c>
      <c r="AQ20">
        <v>1</v>
      </c>
      <c r="AR20" s="1" t="s">
        <v>326</v>
      </c>
      <c r="AS20" t="s">
        <v>190</v>
      </c>
      <c r="AT20" t="s">
        <v>327</v>
      </c>
      <c r="AU20" s="1" t="s">
        <v>191</v>
      </c>
      <c r="AV20" s="3">
        <v>42804</v>
      </c>
      <c r="AW20" s="3">
        <v>42804</v>
      </c>
      <c r="AX20" s="3">
        <v>42825</v>
      </c>
      <c r="AY20" s="1" t="s">
        <v>85</v>
      </c>
      <c r="AZ20" s="1" t="s">
        <v>190</v>
      </c>
      <c r="BA20">
        <v>504.3</v>
      </c>
      <c r="BB20">
        <v>10</v>
      </c>
      <c r="BC20">
        <v>56557.3</v>
      </c>
      <c r="BD20" s="1"/>
      <c r="BF20" s="1"/>
      <c r="BG20" s="1"/>
      <c r="BJ20" s="1"/>
      <c r="BK20" s="1"/>
      <c r="BL20" s="1"/>
      <c r="BO20" s="1"/>
      <c r="BP20" s="1"/>
      <c r="BQ20">
        <v>24</v>
      </c>
      <c r="BR20">
        <v>56557.3</v>
      </c>
      <c r="BS20">
        <v>56557.3</v>
      </c>
    </row>
    <row r="21" spans="1:71" x14ac:dyDescent="0.35">
      <c r="A21" s="1" t="s">
        <v>67</v>
      </c>
      <c r="B21" s="1" t="s">
        <v>68</v>
      </c>
      <c r="C21" s="1" t="s">
        <v>69</v>
      </c>
      <c r="D21">
        <v>1</v>
      </c>
      <c r="E21">
        <v>1</v>
      </c>
      <c r="F21" s="2">
        <v>43420.608726851853</v>
      </c>
      <c r="G21" s="3">
        <v>42795</v>
      </c>
      <c r="H21" s="3">
        <v>42825</v>
      </c>
      <c r="I21" s="1" t="s">
        <v>70</v>
      </c>
      <c r="J21">
        <v>1234</v>
      </c>
      <c r="K21">
        <v>1231234455</v>
      </c>
      <c r="L21" s="1" t="s">
        <v>151</v>
      </c>
      <c r="N21" s="1" t="s">
        <v>71</v>
      </c>
      <c r="O21" s="1" t="s">
        <v>84</v>
      </c>
      <c r="P21" s="1" t="s">
        <v>84</v>
      </c>
      <c r="Q21" s="1" t="s">
        <v>84</v>
      </c>
      <c r="R21" s="1"/>
      <c r="S21" t="s">
        <v>84</v>
      </c>
      <c r="U21" s="1" t="s">
        <v>84</v>
      </c>
      <c r="V21" s="1" t="s">
        <v>84</v>
      </c>
      <c r="W21" s="1" t="s">
        <v>84</v>
      </c>
      <c r="X21" s="1" t="s">
        <v>72</v>
      </c>
      <c r="Y21" s="1" t="s">
        <v>162</v>
      </c>
      <c r="Z21" s="1" t="s">
        <v>174</v>
      </c>
      <c r="AA21" s="1" t="s">
        <v>74</v>
      </c>
      <c r="AB21">
        <v>4</v>
      </c>
      <c r="AC21" s="1" t="s">
        <v>77</v>
      </c>
      <c r="AD21">
        <v>406</v>
      </c>
      <c r="AE21" s="1" t="s">
        <v>143</v>
      </c>
      <c r="AF21" t="s">
        <v>129</v>
      </c>
      <c r="AG21" s="1" t="s">
        <v>189</v>
      </c>
      <c r="AH21">
        <v>0</v>
      </c>
      <c r="AI21">
        <v>0</v>
      </c>
      <c r="AJ21">
        <v>1090</v>
      </c>
      <c r="AK21">
        <v>0</v>
      </c>
      <c r="AL21">
        <v>3110</v>
      </c>
      <c r="AM21">
        <v>0</v>
      </c>
      <c r="AN21">
        <v>3110</v>
      </c>
      <c r="AO21">
        <v>0</v>
      </c>
      <c r="AP21" s="1" t="s">
        <v>72</v>
      </c>
      <c r="AQ21">
        <v>1</v>
      </c>
      <c r="AR21" s="1" t="s">
        <v>326</v>
      </c>
      <c r="AS21" t="s">
        <v>190</v>
      </c>
      <c r="AT21" t="s">
        <v>327</v>
      </c>
      <c r="AU21" s="1" t="s">
        <v>191</v>
      </c>
      <c r="AV21" s="3">
        <v>42804</v>
      </c>
      <c r="AW21" s="3">
        <v>42804</v>
      </c>
      <c r="AX21" s="3">
        <v>42825</v>
      </c>
      <c r="AY21" s="1" t="s">
        <v>85</v>
      </c>
      <c r="AZ21" s="1" t="s">
        <v>190</v>
      </c>
      <c r="BA21">
        <v>504.3</v>
      </c>
      <c r="BB21">
        <v>10</v>
      </c>
      <c r="BC21">
        <v>56557.3</v>
      </c>
      <c r="BD21" s="1"/>
      <c r="BF21" s="1"/>
      <c r="BG21" s="1"/>
      <c r="BJ21" s="1"/>
      <c r="BK21" s="1"/>
      <c r="BL21" s="1"/>
      <c r="BO21" s="1"/>
      <c r="BP21" s="1"/>
      <c r="BQ21">
        <v>24</v>
      </c>
      <c r="BR21">
        <v>56557.3</v>
      </c>
      <c r="BS21">
        <v>56557.3</v>
      </c>
    </row>
    <row r="22" spans="1:71" x14ac:dyDescent="0.35">
      <c r="A22" s="1" t="s">
        <v>67</v>
      </c>
      <c r="B22" s="1" t="s">
        <v>68</v>
      </c>
      <c r="C22" s="1" t="s">
        <v>69</v>
      </c>
      <c r="D22">
        <v>1</v>
      </c>
      <c r="E22">
        <v>1</v>
      </c>
      <c r="F22" s="2">
        <v>43420.608726851853</v>
      </c>
      <c r="G22" s="3">
        <v>42795</v>
      </c>
      <c r="H22" s="3">
        <v>42825</v>
      </c>
      <c r="I22" s="1" t="s">
        <v>70</v>
      </c>
      <c r="J22">
        <v>1234</v>
      </c>
      <c r="K22">
        <v>1231234455</v>
      </c>
      <c r="L22" s="1" t="s">
        <v>151</v>
      </c>
      <c r="N22" s="1" t="s">
        <v>71</v>
      </c>
      <c r="O22" s="1" t="s">
        <v>84</v>
      </c>
      <c r="P22" s="1" t="s">
        <v>84</v>
      </c>
      <c r="Q22" s="1" t="s">
        <v>84</v>
      </c>
      <c r="R22" s="1"/>
      <c r="S22" t="s">
        <v>84</v>
      </c>
      <c r="U22" s="1" t="s">
        <v>84</v>
      </c>
      <c r="V22" s="1" t="s">
        <v>84</v>
      </c>
      <c r="W22" s="1" t="s">
        <v>84</v>
      </c>
      <c r="X22" s="1" t="s">
        <v>72</v>
      </c>
      <c r="Y22" s="1" t="s">
        <v>163</v>
      </c>
      <c r="Z22" s="1" t="s">
        <v>175</v>
      </c>
      <c r="AA22" s="1" t="s">
        <v>74</v>
      </c>
      <c r="AB22">
        <v>4</v>
      </c>
      <c r="AC22" s="1" t="s">
        <v>77</v>
      </c>
      <c r="AD22">
        <v>406</v>
      </c>
      <c r="AE22" s="1" t="s">
        <v>143</v>
      </c>
      <c r="AF22" t="s">
        <v>124</v>
      </c>
      <c r="AG22" s="1" t="s">
        <v>189</v>
      </c>
      <c r="AH22">
        <v>0</v>
      </c>
      <c r="AI22">
        <v>0</v>
      </c>
      <c r="AJ22">
        <v>86</v>
      </c>
      <c r="AK22">
        <v>0</v>
      </c>
      <c r="AL22">
        <v>265</v>
      </c>
      <c r="AM22">
        <v>0</v>
      </c>
      <c r="AN22">
        <v>265</v>
      </c>
      <c r="AO22">
        <v>0</v>
      </c>
      <c r="AP22" s="1" t="s">
        <v>72</v>
      </c>
      <c r="AQ22">
        <v>1</v>
      </c>
      <c r="AR22" s="1" t="s">
        <v>326</v>
      </c>
      <c r="AS22" t="s">
        <v>190</v>
      </c>
      <c r="AT22" t="s">
        <v>327</v>
      </c>
      <c r="AU22" s="1" t="s">
        <v>191</v>
      </c>
      <c r="AV22" s="3">
        <v>42804</v>
      </c>
      <c r="AW22" s="3">
        <v>42804</v>
      </c>
      <c r="AX22" s="3">
        <v>42825</v>
      </c>
      <c r="AY22" s="1" t="s">
        <v>85</v>
      </c>
      <c r="AZ22" s="1" t="s">
        <v>190</v>
      </c>
      <c r="BA22">
        <v>504.3</v>
      </c>
      <c r="BB22">
        <v>10</v>
      </c>
      <c r="BC22">
        <v>56557.3</v>
      </c>
      <c r="BD22" s="1"/>
      <c r="BF22" s="1"/>
      <c r="BG22" s="1"/>
      <c r="BJ22" s="1"/>
      <c r="BK22" s="1"/>
      <c r="BL22" s="1"/>
      <c r="BO22" s="1"/>
      <c r="BP22" s="1"/>
      <c r="BQ22">
        <v>24</v>
      </c>
      <c r="BR22">
        <v>56557.3</v>
      </c>
      <c r="BS22">
        <v>56557.3</v>
      </c>
    </row>
    <row r="23" spans="1:71" x14ac:dyDescent="0.35">
      <c r="A23" s="1" t="s">
        <v>67</v>
      </c>
      <c r="B23" s="1" t="s">
        <v>68</v>
      </c>
      <c r="C23" s="1" t="s">
        <v>69</v>
      </c>
      <c r="D23">
        <v>1</v>
      </c>
      <c r="E23">
        <v>1</v>
      </c>
      <c r="F23" s="2">
        <v>43420.608726851853</v>
      </c>
      <c r="G23" s="3">
        <v>42795</v>
      </c>
      <c r="H23" s="3">
        <v>42825</v>
      </c>
      <c r="I23" s="1" t="s">
        <v>70</v>
      </c>
      <c r="J23">
        <v>1234</v>
      </c>
      <c r="K23">
        <v>1231234455</v>
      </c>
      <c r="L23" s="1" t="s">
        <v>151</v>
      </c>
      <c r="N23" s="1" t="s">
        <v>71</v>
      </c>
      <c r="O23" s="1" t="s">
        <v>84</v>
      </c>
      <c r="P23" s="1" t="s">
        <v>84</v>
      </c>
      <c r="Q23" s="1" t="s">
        <v>84</v>
      </c>
      <c r="R23" s="1"/>
      <c r="S23" t="s">
        <v>84</v>
      </c>
      <c r="U23" s="1" t="s">
        <v>84</v>
      </c>
      <c r="V23" s="1" t="s">
        <v>84</v>
      </c>
      <c r="W23" s="1" t="s">
        <v>84</v>
      </c>
      <c r="X23" s="1" t="s">
        <v>72</v>
      </c>
      <c r="Y23" s="1" t="s">
        <v>132</v>
      </c>
      <c r="Z23" s="1" t="s">
        <v>203</v>
      </c>
      <c r="AA23" s="1" t="s">
        <v>74</v>
      </c>
      <c r="AB23">
        <v>7</v>
      </c>
      <c r="AC23" s="1" t="s">
        <v>78</v>
      </c>
      <c r="AD23">
        <v>702</v>
      </c>
      <c r="AE23" s="1" t="s">
        <v>122</v>
      </c>
      <c r="AF23">
        <v>2</v>
      </c>
      <c r="AG23" s="1" t="s">
        <v>121</v>
      </c>
      <c r="AH23">
        <v>0</v>
      </c>
      <c r="AI23">
        <v>0</v>
      </c>
      <c r="AJ23">
        <v>0</v>
      </c>
      <c r="AK23">
        <v>23800</v>
      </c>
      <c r="AL23">
        <v>0</v>
      </c>
      <c r="AM23">
        <v>38800</v>
      </c>
      <c r="AN23">
        <v>0</v>
      </c>
      <c r="AO23">
        <v>38800</v>
      </c>
      <c r="AP23" s="1" t="s">
        <v>72</v>
      </c>
      <c r="AQ23">
        <v>1</v>
      </c>
      <c r="AR23" s="1" t="s">
        <v>326</v>
      </c>
      <c r="AS23" t="s">
        <v>190</v>
      </c>
      <c r="AT23" t="s">
        <v>327</v>
      </c>
      <c r="AU23" s="1" t="s">
        <v>191</v>
      </c>
      <c r="AV23" s="3">
        <v>42804</v>
      </c>
      <c r="AW23" s="3">
        <v>42804</v>
      </c>
      <c r="AX23" s="3">
        <v>42825</v>
      </c>
      <c r="AY23" s="1" t="s">
        <v>85</v>
      </c>
      <c r="AZ23" s="1" t="s">
        <v>190</v>
      </c>
      <c r="BA23">
        <v>504.3</v>
      </c>
      <c r="BB23">
        <v>10</v>
      </c>
      <c r="BC23">
        <v>56557.3</v>
      </c>
      <c r="BD23" s="1"/>
      <c r="BF23" s="1"/>
      <c r="BG23" s="1"/>
      <c r="BJ23" s="1"/>
      <c r="BK23" s="1"/>
      <c r="BL23" s="1"/>
      <c r="BO23" s="1"/>
      <c r="BP23" s="1"/>
      <c r="BQ23">
        <v>24</v>
      </c>
      <c r="BR23">
        <v>56557.3</v>
      </c>
      <c r="BS23">
        <v>56557.3</v>
      </c>
    </row>
    <row r="24" spans="1:71" x14ac:dyDescent="0.35">
      <c r="A24" s="1" t="s">
        <v>67</v>
      </c>
      <c r="B24" s="1" t="s">
        <v>68</v>
      </c>
      <c r="C24" s="1" t="s">
        <v>69</v>
      </c>
      <c r="D24">
        <v>1</v>
      </c>
      <c r="E24">
        <v>1</v>
      </c>
      <c r="F24" s="2">
        <v>43420.608726851853</v>
      </c>
      <c r="G24" s="3">
        <v>42795</v>
      </c>
      <c r="H24" s="3">
        <v>42825</v>
      </c>
      <c r="I24" s="1" t="s">
        <v>70</v>
      </c>
      <c r="J24">
        <v>1234</v>
      </c>
      <c r="K24">
        <v>1231234455</v>
      </c>
      <c r="L24" s="1" t="s">
        <v>151</v>
      </c>
      <c r="N24" s="1" t="s">
        <v>71</v>
      </c>
      <c r="O24" s="1" t="s">
        <v>84</v>
      </c>
      <c r="P24" s="1" t="s">
        <v>84</v>
      </c>
      <c r="Q24" s="1" t="s">
        <v>84</v>
      </c>
      <c r="R24" s="1"/>
      <c r="S24" t="s">
        <v>84</v>
      </c>
      <c r="U24" s="1" t="s">
        <v>84</v>
      </c>
      <c r="V24" s="1" t="s">
        <v>84</v>
      </c>
      <c r="W24" s="1" t="s">
        <v>84</v>
      </c>
      <c r="X24" s="1" t="s">
        <v>72</v>
      </c>
      <c r="Y24" s="1" t="s">
        <v>112</v>
      </c>
      <c r="Z24" s="1" t="s">
        <v>115</v>
      </c>
      <c r="AA24" s="1" t="s">
        <v>74</v>
      </c>
      <c r="AB24">
        <v>7</v>
      </c>
      <c r="AC24" s="1" t="s">
        <v>78</v>
      </c>
      <c r="AD24">
        <v>731</v>
      </c>
      <c r="AE24" s="1" t="s">
        <v>117</v>
      </c>
      <c r="AF24">
        <v>2</v>
      </c>
      <c r="AG24" s="1" t="s">
        <v>121</v>
      </c>
      <c r="AH24">
        <v>0</v>
      </c>
      <c r="AI24">
        <v>0</v>
      </c>
      <c r="AJ24">
        <v>0</v>
      </c>
      <c r="AK24">
        <v>9800</v>
      </c>
      <c r="AL24">
        <v>0</v>
      </c>
      <c r="AM24">
        <v>27600</v>
      </c>
      <c r="AN24">
        <v>0</v>
      </c>
      <c r="AO24">
        <v>27600</v>
      </c>
      <c r="AP24" s="1" t="s">
        <v>72</v>
      </c>
      <c r="AQ24">
        <v>1</v>
      </c>
      <c r="AR24" s="1" t="s">
        <v>326</v>
      </c>
      <c r="AS24" t="s">
        <v>190</v>
      </c>
      <c r="AT24" t="s">
        <v>327</v>
      </c>
      <c r="AU24" s="1" t="s">
        <v>191</v>
      </c>
      <c r="AV24" s="3">
        <v>42804</v>
      </c>
      <c r="AW24" s="3">
        <v>42804</v>
      </c>
      <c r="AX24" s="3">
        <v>42825</v>
      </c>
      <c r="AY24" s="1" t="s">
        <v>85</v>
      </c>
      <c r="AZ24" s="1" t="s">
        <v>190</v>
      </c>
      <c r="BA24">
        <v>504.3</v>
      </c>
      <c r="BB24">
        <v>10</v>
      </c>
      <c r="BC24">
        <v>56557.3</v>
      </c>
      <c r="BD24" s="1"/>
      <c r="BF24" s="1"/>
      <c r="BG24" s="1"/>
      <c r="BJ24" s="1"/>
      <c r="BK24" s="1"/>
      <c r="BL24" s="1"/>
      <c r="BO24" s="1"/>
      <c r="BP24" s="1"/>
      <c r="BQ24">
        <v>24</v>
      </c>
      <c r="BR24">
        <v>56557.3</v>
      </c>
      <c r="BS24">
        <v>56557.3</v>
      </c>
    </row>
    <row r="25" spans="1:71" x14ac:dyDescent="0.35">
      <c r="A25" s="1" t="s">
        <v>67</v>
      </c>
      <c r="B25" s="1" t="s">
        <v>68</v>
      </c>
      <c r="C25" s="1" t="s">
        <v>69</v>
      </c>
      <c r="D25">
        <v>1</v>
      </c>
      <c r="E25">
        <v>1</v>
      </c>
      <c r="F25" s="2">
        <v>43420.608726851853</v>
      </c>
      <c r="G25" s="3">
        <v>42795</v>
      </c>
      <c r="H25" s="3">
        <v>42825</v>
      </c>
      <c r="I25" s="1" t="s">
        <v>70</v>
      </c>
      <c r="J25">
        <v>1234</v>
      </c>
      <c r="K25">
        <v>1231234455</v>
      </c>
      <c r="L25" s="1" t="s">
        <v>151</v>
      </c>
      <c r="N25" s="1" t="s">
        <v>71</v>
      </c>
      <c r="O25" s="1" t="s">
        <v>84</v>
      </c>
      <c r="P25" s="1" t="s">
        <v>84</v>
      </c>
      <c r="Q25" s="1" t="s">
        <v>84</v>
      </c>
      <c r="R25" s="1"/>
      <c r="S25" t="s">
        <v>84</v>
      </c>
      <c r="U25" s="1" t="s">
        <v>84</v>
      </c>
      <c r="V25" s="1" t="s">
        <v>84</v>
      </c>
      <c r="W25" s="1" t="s">
        <v>84</v>
      </c>
      <c r="X25" s="1"/>
      <c r="Y25" s="1"/>
      <c r="Z25" s="1"/>
      <c r="AA25" s="1"/>
      <c r="AC25" s="1"/>
      <c r="AE25" s="1"/>
      <c r="AG25" s="1"/>
      <c r="AP25" s="1" t="s">
        <v>72</v>
      </c>
      <c r="AQ25">
        <v>1</v>
      </c>
      <c r="AR25" s="1" t="s">
        <v>326</v>
      </c>
      <c r="AS25" t="s">
        <v>190</v>
      </c>
      <c r="AT25" t="s">
        <v>327</v>
      </c>
      <c r="AU25" s="1" t="s">
        <v>191</v>
      </c>
      <c r="AV25" s="3">
        <v>42804</v>
      </c>
      <c r="AW25" s="3">
        <v>42804</v>
      </c>
      <c r="AX25" s="3">
        <v>42825</v>
      </c>
      <c r="AY25" s="1" t="s">
        <v>85</v>
      </c>
      <c r="AZ25" s="1" t="s">
        <v>190</v>
      </c>
      <c r="BA25">
        <v>504.3</v>
      </c>
      <c r="BB25">
        <v>10</v>
      </c>
      <c r="BC25">
        <v>56557.3</v>
      </c>
      <c r="BD25" s="1" t="s">
        <v>72</v>
      </c>
      <c r="BE25">
        <v>1</v>
      </c>
      <c r="BF25" s="1" t="s">
        <v>326</v>
      </c>
      <c r="BG25" s="1" t="s">
        <v>159</v>
      </c>
      <c r="BH25">
        <v>410</v>
      </c>
      <c r="BJ25" s="1"/>
      <c r="BK25" s="1" t="s">
        <v>190</v>
      </c>
      <c r="BL25" s="1" t="s">
        <v>86</v>
      </c>
      <c r="BM25">
        <v>0</v>
      </c>
      <c r="BO25" s="1"/>
      <c r="BP25" s="1"/>
      <c r="BQ25">
        <v>24</v>
      </c>
      <c r="BR25">
        <v>56557.3</v>
      </c>
      <c r="BS25">
        <v>56557.3</v>
      </c>
    </row>
    <row r="26" spans="1:71" x14ac:dyDescent="0.35">
      <c r="A26" s="1" t="s">
        <v>67</v>
      </c>
      <c r="B26" s="1" t="s">
        <v>68</v>
      </c>
      <c r="C26" s="1" t="s">
        <v>69</v>
      </c>
      <c r="D26">
        <v>1</v>
      </c>
      <c r="E26">
        <v>1</v>
      </c>
      <c r="F26" s="2">
        <v>43420.608726851853</v>
      </c>
      <c r="G26" s="3">
        <v>42795</v>
      </c>
      <c r="H26" s="3">
        <v>42825</v>
      </c>
      <c r="I26" s="1" t="s">
        <v>70</v>
      </c>
      <c r="J26">
        <v>1234</v>
      </c>
      <c r="K26">
        <v>1231234455</v>
      </c>
      <c r="L26" s="1" t="s">
        <v>151</v>
      </c>
      <c r="N26" s="1" t="s">
        <v>71</v>
      </c>
      <c r="O26" s="1" t="s">
        <v>84</v>
      </c>
      <c r="P26" s="1" t="s">
        <v>84</v>
      </c>
      <c r="Q26" s="1" t="s">
        <v>84</v>
      </c>
      <c r="R26" s="1"/>
      <c r="S26" t="s">
        <v>84</v>
      </c>
      <c r="U26" s="1" t="s">
        <v>84</v>
      </c>
      <c r="V26" s="1" t="s">
        <v>84</v>
      </c>
      <c r="W26" s="1" t="s">
        <v>84</v>
      </c>
      <c r="X26" s="1"/>
      <c r="Y26" s="1"/>
      <c r="Z26" s="1"/>
      <c r="AA26" s="1"/>
      <c r="AC26" s="1"/>
      <c r="AE26" s="1"/>
      <c r="AG26" s="1"/>
      <c r="AP26" s="1" t="s">
        <v>72</v>
      </c>
      <c r="AQ26">
        <v>1</v>
      </c>
      <c r="AR26" s="1" t="s">
        <v>326</v>
      </c>
      <c r="AS26" t="s">
        <v>190</v>
      </c>
      <c r="AT26" t="s">
        <v>327</v>
      </c>
      <c r="AU26" s="1" t="s">
        <v>191</v>
      </c>
      <c r="AV26" s="3">
        <v>42804</v>
      </c>
      <c r="AW26" s="3">
        <v>42804</v>
      </c>
      <c r="AX26" s="3">
        <v>42825</v>
      </c>
      <c r="AY26" s="1" t="s">
        <v>85</v>
      </c>
      <c r="AZ26" s="1" t="s">
        <v>190</v>
      </c>
      <c r="BA26">
        <v>504.3</v>
      </c>
      <c r="BB26">
        <v>10</v>
      </c>
      <c r="BC26">
        <v>56557.3</v>
      </c>
      <c r="BD26" s="1" t="s">
        <v>72</v>
      </c>
      <c r="BE26">
        <v>2</v>
      </c>
      <c r="BF26" s="1" t="s">
        <v>326</v>
      </c>
      <c r="BG26" s="1" t="s">
        <v>86</v>
      </c>
      <c r="BH26">
        <v>0</v>
      </c>
      <c r="BJ26" s="1"/>
      <c r="BK26" s="1"/>
      <c r="BL26" s="1" t="s">
        <v>152</v>
      </c>
      <c r="BM26">
        <v>504.3</v>
      </c>
      <c r="BO26" s="1"/>
      <c r="BP26" s="1" t="s">
        <v>190</v>
      </c>
      <c r="BQ26">
        <v>24</v>
      </c>
      <c r="BR26">
        <v>56557.3</v>
      </c>
      <c r="BS26">
        <v>56557.3</v>
      </c>
    </row>
    <row r="27" spans="1:71" x14ac:dyDescent="0.35">
      <c r="A27" s="1" t="s">
        <v>67</v>
      </c>
      <c r="B27" s="1" t="s">
        <v>68</v>
      </c>
      <c r="C27" s="1" t="s">
        <v>69</v>
      </c>
      <c r="D27">
        <v>1</v>
      </c>
      <c r="E27">
        <v>1</v>
      </c>
      <c r="F27" s="2">
        <v>43420.608726851853</v>
      </c>
      <c r="G27" s="3">
        <v>42795</v>
      </c>
      <c r="H27" s="3">
        <v>42825</v>
      </c>
      <c r="I27" s="1" t="s">
        <v>70</v>
      </c>
      <c r="J27">
        <v>1234</v>
      </c>
      <c r="K27">
        <v>1231234455</v>
      </c>
      <c r="L27" s="1" t="s">
        <v>151</v>
      </c>
      <c r="N27" s="1" t="s">
        <v>71</v>
      </c>
      <c r="O27" s="1" t="s">
        <v>84</v>
      </c>
      <c r="P27" s="1" t="s">
        <v>84</v>
      </c>
      <c r="Q27" s="1" t="s">
        <v>84</v>
      </c>
      <c r="R27" s="1"/>
      <c r="S27" t="s">
        <v>84</v>
      </c>
      <c r="U27" s="1" t="s">
        <v>84</v>
      </c>
      <c r="V27" s="1" t="s">
        <v>84</v>
      </c>
      <c r="W27" s="1" t="s">
        <v>84</v>
      </c>
      <c r="X27" s="1"/>
      <c r="Y27" s="1"/>
      <c r="Z27" s="1"/>
      <c r="AA27" s="1"/>
      <c r="AC27" s="1"/>
      <c r="AE27" s="1"/>
      <c r="AG27" s="1"/>
      <c r="AP27" s="1" t="s">
        <v>72</v>
      </c>
      <c r="AQ27">
        <v>1</v>
      </c>
      <c r="AR27" s="1" t="s">
        <v>326</v>
      </c>
      <c r="AS27" t="s">
        <v>190</v>
      </c>
      <c r="AT27" t="s">
        <v>327</v>
      </c>
      <c r="AU27" s="1" t="s">
        <v>191</v>
      </c>
      <c r="AV27" s="3">
        <v>42804</v>
      </c>
      <c r="AW27" s="3">
        <v>42804</v>
      </c>
      <c r="AX27" s="3">
        <v>42825</v>
      </c>
      <c r="AY27" s="1" t="s">
        <v>85</v>
      </c>
      <c r="AZ27" s="1" t="s">
        <v>190</v>
      </c>
      <c r="BA27">
        <v>504.3</v>
      </c>
      <c r="BB27">
        <v>10</v>
      </c>
      <c r="BC27">
        <v>56557.3</v>
      </c>
      <c r="BD27" s="1" t="s">
        <v>72</v>
      </c>
      <c r="BE27">
        <v>3</v>
      </c>
      <c r="BF27" s="1" t="s">
        <v>326</v>
      </c>
      <c r="BG27" s="1" t="s">
        <v>111</v>
      </c>
      <c r="BH27">
        <v>94.3</v>
      </c>
      <c r="BJ27" s="1"/>
      <c r="BK27" s="1" t="s">
        <v>190</v>
      </c>
      <c r="BL27" s="1" t="s">
        <v>86</v>
      </c>
      <c r="BM27">
        <v>0</v>
      </c>
      <c r="BO27" s="1"/>
      <c r="BP27" s="1"/>
      <c r="BQ27">
        <v>24</v>
      </c>
      <c r="BR27">
        <v>56557.3</v>
      </c>
      <c r="BS27">
        <v>56557.3</v>
      </c>
    </row>
    <row r="28" spans="1:71" x14ac:dyDescent="0.35">
      <c r="A28" s="1" t="s">
        <v>67</v>
      </c>
      <c r="B28" s="1" t="s">
        <v>68</v>
      </c>
      <c r="C28" s="1" t="s">
        <v>69</v>
      </c>
      <c r="D28">
        <v>1</v>
      </c>
      <c r="E28">
        <v>1</v>
      </c>
      <c r="F28" s="2">
        <v>43420.608726851853</v>
      </c>
      <c r="G28" s="3">
        <v>42795</v>
      </c>
      <c r="H28" s="3">
        <v>42825</v>
      </c>
      <c r="I28" s="1" t="s">
        <v>70</v>
      </c>
      <c r="J28">
        <v>1234</v>
      </c>
      <c r="K28">
        <v>1231234455</v>
      </c>
      <c r="L28" s="1" t="s">
        <v>151</v>
      </c>
      <c r="N28" s="1" t="s">
        <v>71</v>
      </c>
      <c r="O28" s="1" t="s">
        <v>84</v>
      </c>
      <c r="P28" s="1" t="s">
        <v>84</v>
      </c>
      <c r="Q28" s="1" t="s">
        <v>84</v>
      </c>
      <c r="R28" s="1"/>
      <c r="S28" t="s">
        <v>84</v>
      </c>
      <c r="U28" s="1" t="s">
        <v>84</v>
      </c>
      <c r="V28" s="1" t="s">
        <v>84</v>
      </c>
      <c r="W28" s="1" t="s">
        <v>84</v>
      </c>
      <c r="X28" s="1"/>
      <c r="Y28" s="1"/>
      <c r="Z28" s="1"/>
      <c r="AA28" s="1"/>
      <c r="AC28" s="1"/>
      <c r="AE28" s="1"/>
      <c r="AG28" s="1"/>
      <c r="AP28" s="1" t="s">
        <v>72</v>
      </c>
      <c r="AQ28">
        <v>1</v>
      </c>
      <c r="AR28" s="1" t="s">
        <v>326</v>
      </c>
      <c r="AS28" t="s">
        <v>190</v>
      </c>
      <c r="AT28" t="s">
        <v>327</v>
      </c>
      <c r="AU28" s="1" t="s">
        <v>191</v>
      </c>
      <c r="AV28" s="3">
        <v>42804</v>
      </c>
      <c r="AW28" s="3">
        <v>42804</v>
      </c>
      <c r="AX28" s="3">
        <v>42825</v>
      </c>
      <c r="AY28" s="1" t="s">
        <v>85</v>
      </c>
      <c r="AZ28" s="1" t="s">
        <v>190</v>
      </c>
      <c r="BA28">
        <v>504.3</v>
      </c>
      <c r="BB28">
        <v>10</v>
      </c>
      <c r="BC28">
        <v>56557.3</v>
      </c>
      <c r="BD28" s="1" t="s">
        <v>72</v>
      </c>
      <c r="BE28">
        <v>4</v>
      </c>
      <c r="BF28" s="1" t="s">
        <v>328</v>
      </c>
      <c r="BG28" s="1" t="s">
        <v>199</v>
      </c>
      <c r="BH28">
        <v>1200</v>
      </c>
      <c r="BJ28" s="1"/>
      <c r="BK28" s="1" t="s">
        <v>208</v>
      </c>
      <c r="BL28" s="1" t="s">
        <v>86</v>
      </c>
      <c r="BM28">
        <v>0</v>
      </c>
      <c r="BO28" s="1"/>
      <c r="BP28" s="1"/>
      <c r="BQ28">
        <v>24</v>
      </c>
      <c r="BR28">
        <v>56557.3</v>
      </c>
      <c r="BS28">
        <v>56557.3</v>
      </c>
    </row>
    <row r="29" spans="1:71" x14ac:dyDescent="0.35">
      <c r="A29" s="1" t="s">
        <v>67</v>
      </c>
      <c r="B29" s="1" t="s">
        <v>68</v>
      </c>
      <c r="C29" s="1" t="s">
        <v>69</v>
      </c>
      <c r="D29">
        <v>1</v>
      </c>
      <c r="E29">
        <v>1</v>
      </c>
      <c r="F29" s="2">
        <v>43420.608726851853</v>
      </c>
      <c r="G29" s="3">
        <v>42795</v>
      </c>
      <c r="H29" s="3">
        <v>42825</v>
      </c>
      <c r="I29" s="1" t="s">
        <v>70</v>
      </c>
      <c r="J29">
        <v>1234</v>
      </c>
      <c r="K29">
        <v>1231234455</v>
      </c>
      <c r="L29" s="1" t="s">
        <v>151</v>
      </c>
      <c r="N29" s="1" t="s">
        <v>71</v>
      </c>
      <c r="O29" s="1" t="s">
        <v>84</v>
      </c>
      <c r="P29" s="1" t="s">
        <v>84</v>
      </c>
      <c r="Q29" s="1" t="s">
        <v>84</v>
      </c>
      <c r="R29" s="1"/>
      <c r="S29" t="s">
        <v>84</v>
      </c>
      <c r="U29" s="1" t="s">
        <v>84</v>
      </c>
      <c r="V29" s="1" t="s">
        <v>84</v>
      </c>
      <c r="W29" s="1" t="s">
        <v>84</v>
      </c>
      <c r="X29" s="1"/>
      <c r="Y29" s="1"/>
      <c r="Z29" s="1"/>
      <c r="AA29" s="1"/>
      <c r="AC29" s="1"/>
      <c r="AE29" s="1"/>
      <c r="AG29" s="1"/>
      <c r="AP29" s="1" t="s">
        <v>72</v>
      </c>
      <c r="AQ29">
        <v>1</v>
      </c>
      <c r="AR29" s="1" t="s">
        <v>326</v>
      </c>
      <c r="AS29" t="s">
        <v>190</v>
      </c>
      <c r="AT29" t="s">
        <v>327</v>
      </c>
      <c r="AU29" s="1" t="s">
        <v>191</v>
      </c>
      <c r="AV29" s="3">
        <v>42804</v>
      </c>
      <c r="AW29" s="3">
        <v>42804</v>
      </c>
      <c r="AX29" s="3">
        <v>42825</v>
      </c>
      <c r="AY29" s="1" t="s">
        <v>85</v>
      </c>
      <c r="AZ29" s="1" t="s">
        <v>190</v>
      </c>
      <c r="BA29">
        <v>504.3</v>
      </c>
      <c r="BB29">
        <v>10</v>
      </c>
      <c r="BC29">
        <v>56557.3</v>
      </c>
      <c r="BD29" s="1" t="s">
        <v>72</v>
      </c>
      <c r="BE29">
        <v>5</v>
      </c>
      <c r="BF29" s="1" t="s">
        <v>328</v>
      </c>
      <c r="BG29" s="1" t="s">
        <v>86</v>
      </c>
      <c r="BH29">
        <v>0</v>
      </c>
      <c r="BJ29" s="1"/>
      <c r="BK29" s="1"/>
      <c r="BL29" s="1" t="s">
        <v>198</v>
      </c>
      <c r="BM29">
        <v>1476</v>
      </c>
      <c r="BO29" s="1"/>
      <c r="BP29" s="1" t="s">
        <v>208</v>
      </c>
      <c r="BQ29">
        <v>24</v>
      </c>
      <c r="BR29">
        <v>56557.3</v>
      </c>
      <c r="BS29">
        <v>56557.3</v>
      </c>
    </row>
    <row r="30" spans="1:71" x14ac:dyDescent="0.35">
      <c r="A30" s="1" t="s">
        <v>67</v>
      </c>
      <c r="B30" s="1" t="s">
        <v>68</v>
      </c>
      <c r="C30" s="1" t="s">
        <v>69</v>
      </c>
      <c r="D30">
        <v>1</v>
      </c>
      <c r="E30">
        <v>1</v>
      </c>
      <c r="F30" s="2">
        <v>43420.608726851853</v>
      </c>
      <c r="G30" s="3">
        <v>42795</v>
      </c>
      <c r="H30" s="3">
        <v>42825</v>
      </c>
      <c r="I30" s="1" t="s">
        <v>70</v>
      </c>
      <c r="J30">
        <v>1234</v>
      </c>
      <c r="K30">
        <v>1231234455</v>
      </c>
      <c r="L30" s="1" t="s">
        <v>151</v>
      </c>
      <c r="N30" s="1" t="s">
        <v>71</v>
      </c>
      <c r="O30" s="1" t="s">
        <v>84</v>
      </c>
      <c r="P30" s="1" t="s">
        <v>84</v>
      </c>
      <c r="Q30" s="1" t="s">
        <v>84</v>
      </c>
      <c r="R30" s="1"/>
      <c r="S30" t="s">
        <v>84</v>
      </c>
      <c r="U30" s="1" t="s">
        <v>84</v>
      </c>
      <c r="V30" s="1" t="s">
        <v>84</v>
      </c>
      <c r="W30" s="1" t="s">
        <v>84</v>
      </c>
      <c r="X30" s="1"/>
      <c r="Y30" s="1"/>
      <c r="Z30" s="1"/>
      <c r="AA30" s="1"/>
      <c r="AC30" s="1"/>
      <c r="AE30" s="1"/>
      <c r="AG30" s="1"/>
      <c r="AP30" s="1" t="s">
        <v>72</v>
      </c>
      <c r="AQ30">
        <v>1</v>
      </c>
      <c r="AR30" s="1" t="s">
        <v>326</v>
      </c>
      <c r="AS30" t="s">
        <v>190</v>
      </c>
      <c r="AT30" t="s">
        <v>327</v>
      </c>
      <c r="AU30" s="1" t="s">
        <v>191</v>
      </c>
      <c r="AV30" s="3">
        <v>42804</v>
      </c>
      <c r="AW30" s="3">
        <v>42804</v>
      </c>
      <c r="AX30" s="3">
        <v>42825</v>
      </c>
      <c r="AY30" s="1" t="s">
        <v>85</v>
      </c>
      <c r="AZ30" s="1" t="s">
        <v>190</v>
      </c>
      <c r="BA30">
        <v>504.3</v>
      </c>
      <c r="BB30">
        <v>10</v>
      </c>
      <c r="BC30">
        <v>56557.3</v>
      </c>
      <c r="BD30" s="1" t="s">
        <v>72</v>
      </c>
      <c r="BE30">
        <v>6</v>
      </c>
      <c r="BF30" s="1" t="s">
        <v>328</v>
      </c>
      <c r="BG30" s="1" t="s">
        <v>111</v>
      </c>
      <c r="BH30">
        <v>276</v>
      </c>
      <c r="BJ30" s="1"/>
      <c r="BK30" s="1" t="s">
        <v>208</v>
      </c>
      <c r="BL30" s="1" t="s">
        <v>86</v>
      </c>
      <c r="BM30">
        <v>0</v>
      </c>
      <c r="BO30" s="1"/>
      <c r="BP30" s="1"/>
      <c r="BQ30">
        <v>24</v>
      </c>
      <c r="BR30">
        <v>56557.3</v>
      </c>
      <c r="BS30">
        <v>56557.3</v>
      </c>
    </row>
    <row r="31" spans="1:71" x14ac:dyDescent="0.35">
      <c r="A31" s="1" t="s">
        <v>67</v>
      </c>
      <c r="B31" s="1" t="s">
        <v>68</v>
      </c>
      <c r="C31" s="1" t="s">
        <v>69</v>
      </c>
      <c r="D31">
        <v>1</v>
      </c>
      <c r="E31">
        <v>1</v>
      </c>
      <c r="F31" s="2">
        <v>43420.608726851853</v>
      </c>
      <c r="G31" s="3">
        <v>42795</v>
      </c>
      <c r="H31" s="3">
        <v>42825</v>
      </c>
      <c r="I31" s="1" t="s">
        <v>70</v>
      </c>
      <c r="J31">
        <v>1234</v>
      </c>
      <c r="K31">
        <v>1231234455</v>
      </c>
      <c r="L31" s="1" t="s">
        <v>151</v>
      </c>
      <c r="N31" s="1" t="s">
        <v>71</v>
      </c>
      <c r="O31" s="1" t="s">
        <v>84</v>
      </c>
      <c r="P31" s="1" t="s">
        <v>84</v>
      </c>
      <c r="Q31" s="1" t="s">
        <v>84</v>
      </c>
      <c r="R31" s="1"/>
      <c r="S31" t="s">
        <v>84</v>
      </c>
      <c r="U31" s="1" t="s">
        <v>84</v>
      </c>
      <c r="V31" s="1" t="s">
        <v>84</v>
      </c>
      <c r="W31" s="1" t="s">
        <v>84</v>
      </c>
      <c r="X31" s="1"/>
      <c r="Y31" s="1"/>
      <c r="Z31" s="1"/>
      <c r="AA31" s="1"/>
      <c r="AC31" s="1"/>
      <c r="AE31" s="1"/>
      <c r="AG31" s="1"/>
      <c r="AP31" s="1" t="s">
        <v>72</v>
      </c>
      <c r="AQ31">
        <v>1</v>
      </c>
      <c r="AR31" s="1" t="s">
        <v>326</v>
      </c>
      <c r="AS31" t="s">
        <v>190</v>
      </c>
      <c r="AT31" t="s">
        <v>327</v>
      </c>
      <c r="AU31" s="1" t="s">
        <v>191</v>
      </c>
      <c r="AV31" s="3">
        <v>42804</v>
      </c>
      <c r="AW31" s="3">
        <v>42804</v>
      </c>
      <c r="AX31" s="3">
        <v>42825</v>
      </c>
      <c r="AY31" s="1" t="s">
        <v>85</v>
      </c>
      <c r="AZ31" s="1" t="s">
        <v>190</v>
      </c>
      <c r="BA31">
        <v>504.3</v>
      </c>
      <c r="BB31">
        <v>10</v>
      </c>
      <c r="BC31">
        <v>56557.3</v>
      </c>
      <c r="BD31" s="1" t="s">
        <v>72</v>
      </c>
      <c r="BE31">
        <v>7</v>
      </c>
      <c r="BF31" s="1" t="s">
        <v>329</v>
      </c>
      <c r="BG31" s="1" t="s">
        <v>210</v>
      </c>
      <c r="BH31">
        <v>12054</v>
      </c>
      <c r="BJ31" s="1"/>
      <c r="BK31" s="1" t="s">
        <v>214</v>
      </c>
      <c r="BL31" s="1" t="s">
        <v>86</v>
      </c>
      <c r="BM31">
        <v>0</v>
      </c>
      <c r="BO31" s="1"/>
      <c r="BP31" s="1"/>
      <c r="BQ31">
        <v>24</v>
      </c>
      <c r="BR31">
        <v>56557.3</v>
      </c>
      <c r="BS31">
        <v>56557.3</v>
      </c>
    </row>
    <row r="32" spans="1:71" x14ac:dyDescent="0.35">
      <c r="A32" s="1" t="s">
        <v>67</v>
      </c>
      <c r="B32" s="1" t="s">
        <v>68</v>
      </c>
      <c r="C32" s="1" t="s">
        <v>69</v>
      </c>
      <c r="D32">
        <v>1</v>
      </c>
      <c r="E32">
        <v>1</v>
      </c>
      <c r="F32" s="2">
        <v>43420.608726851853</v>
      </c>
      <c r="G32" s="3">
        <v>42795</v>
      </c>
      <c r="H32" s="3">
        <v>42825</v>
      </c>
      <c r="I32" s="1" t="s">
        <v>70</v>
      </c>
      <c r="J32">
        <v>1234</v>
      </c>
      <c r="K32">
        <v>1231234455</v>
      </c>
      <c r="L32" s="1" t="s">
        <v>151</v>
      </c>
      <c r="N32" s="1" t="s">
        <v>71</v>
      </c>
      <c r="O32" s="1" t="s">
        <v>84</v>
      </c>
      <c r="P32" s="1" t="s">
        <v>84</v>
      </c>
      <c r="Q32" s="1" t="s">
        <v>84</v>
      </c>
      <c r="R32" s="1"/>
      <c r="S32" t="s">
        <v>84</v>
      </c>
      <c r="U32" s="1" t="s">
        <v>84</v>
      </c>
      <c r="V32" s="1" t="s">
        <v>84</v>
      </c>
      <c r="W32" s="1" t="s">
        <v>84</v>
      </c>
      <c r="X32" s="1"/>
      <c r="Y32" s="1"/>
      <c r="Z32" s="1"/>
      <c r="AA32" s="1"/>
      <c r="AC32" s="1"/>
      <c r="AE32" s="1"/>
      <c r="AG32" s="1"/>
      <c r="AP32" s="1" t="s">
        <v>72</v>
      </c>
      <c r="AQ32">
        <v>1</v>
      </c>
      <c r="AR32" s="1" t="s">
        <v>326</v>
      </c>
      <c r="AS32" t="s">
        <v>190</v>
      </c>
      <c r="AT32" t="s">
        <v>327</v>
      </c>
      <c r="AU32" s="1" t="s">
        <v>191</v>
      </c>
      <c r="AV32" s="3">
        <v>42804</v>
      </c>
      <c r="AW32" s="3">
        <v>42804</v>
      </c>
      <c r="AX32" s="3">
        <v>42825</v>
      </c>
      <c r="AY32" s="1" t="s">
        <v>85</v>
      </c>
      <c r="AZ32" s="1" t="s">
        <v>190</v>
      </c>
      <c r="BA32">
        <v>504.3</v>
      </c>
      <c r="BB32">
        <v>10</v>
      </c>
      <c r="BC32">
        <v>56557.3</v>
      </c>
      <c r="BD32" s="1" t="s">
        <v>72</v>
      </c>
      <c r="BE32">
        <v>8</v>
      </c>
      <c r="BF32" s="1" t="s">
        <v>329</v>
      </c>
      <c r="BG32" s="1" t="s">
        <v>86</v>
      </c>
      <c r="BH32">
        <v>0</v>
      </c>
      <c r="BJ32" s="1"/>
      <c r="BK32" s="1"/>
      <c r="BL32" s="1" t="s">
        <v>112</v>
      </c>
      <c r="BM32">
        <v>9800</v>
      </c>
      <c r="BO32" s="1"/>
      <c r="BP32" s="1" t="s">
        <v>214</v>
      </c>
      <c r="BQ32">
        <v>24</v>
      </c>
      <c r="BR32">
        <v>56557.3</v>
      </c>
      <c r="BS32">
        <v>56557.3</v>
      </c>
    </row>
    <row r="33" spans="1:71" x14ac:dyDescent="0.35">
      <c r="A33" s="1" t="s">
        <v>67</v>
      </c>
      <c r="B33" s="1" t="s">
        <v>68</v>
      </c>
      <c r="C33" s="1" t="s">
        <v>69</v>
      </c>
      <c r="D33">
        <v>1</v>
      </c>
      <c r="E33">
        <v>1</v>
      </c>
      <c r="F33" s="2">
        <v>43420.608726851853</v>
      </c>
      <c r="G33" s="3">
        <v>42795</v>
      </c>
      <c r="H33" s="3">
        <v>42825</v>
      </c>
      <c r="I33" s="1" t="s">
        <v>70</v>
      </c>
      <c r="J33">
        <v>1234</v>
      </c>
      <c r="K33">
        <v>1231234455</v>
      </c>
      <c r="L33" s="1" t="s">
        <v>151</v>
      </c>
      <c r="N33" s="1" t="s">
        <v>71</v>
      </c>
      <c r="O33" s="1" t="s">
        <v>84</v>
      </c>
      <c r="P33" s="1" t="s">
        <v>84</v>
      </c>
      <c r="Q33" s="1" t="s">
        <v>84</v>
      </c>
      <c r="R33" s="1"/>
      <c r="S33" t="s">
        <v>84</v>
      </c>
      <c r="U33" s="1" t="s">
        <v>84</v>
      </c>
      <c r="V33" s="1" t="s">
        <v>84</v>
      </c>
      <c r="W33" s="1" t="s">
        <v>84</v>
      </c>
      <c r="X33" s="1"/>
      <c r="Y33" s="1"/>
      <c r="Z33" s="1"/>
      <c r="AA33" s="1"/>
      <c r="AC33" s="1"/>
      <c r="AE33" s="1"/>
      <c r="AG33" s="1"/>
      <c r="AP33" s="1" t="s">
        <v>72</v>
      </c>
      <c r="AQ33">
        <v>1</v>
      </c>
      <c r="AR33" s="1" t="s">
        <v>326</v>
      </c>
      <c r="AS33" t="s">
        <v>190</v>
      </c>
      <c r="AT33" t="s">
        <v>327</v>
      </c>
      <c r="AU33" s="1" t="s">
        <v>191</v>
      </c>
      <c r="AV33" s="3">
        <v>42804</v>
      </c>
      <c r="AW33" s="3">
        <v>42804</v>
      </c>
      <c r="AX33" s="3">
        <v>42825</v>
      </c>
      <c r="AY33" s="1" t="s">
        <v>85</v>
      </c>
      <c r="AZ33" s="1" t="s">
        <v>190</v>
      </c>
      <c r="BA33">
        <v>504.3</v>
      </c>
      <c r="BB33">
        <v>10</v>
      </c>
      <c r="BC33">
        <v>56557.3</v>
      </c>
      <c r="BD33" s="1" t="s">
        <v>72</v>
      </c>
      <c r="BE33">
        <v>9</v>
      </c>
      <c r="BF33" s="1" t="s">
        <v>329</v>
      </c>
      <c r="BG33" s="1" t="s">
        <v>86</v>
      </c>
      <c r="BH33">
        <v>0</v>
      </c>
      <c r="BJ33" s="1"/>
      <c r="BK33" s="1"/>
      <c r="BL33" s="1" t="s">
        <v>110</v>
      </c>
      <c r="BM33">
        <v>2254</v>
      </c>
      <c r="BO33" s="1"/>
      <c r="BP33" s="1" t="s">
        <v>214</v>
      </c>
      <c r="BQ33">
        <v>24</v>
      </c>
      <c r="BR33">
        <v>56557.3</v>
      </c>
      <c r="BS33">
        <v>56557.3</v>
      </c>
    </row>
    <row r="34" spans="1:71" x14ac:dyDescent="0.35">
      <c r="A34" s="1" t="s">
        <v>67</v>
      </c>
      <c r="B34" s="1" t="s">
        <v>68</v>
      </c>
      <c r="C34" s="1" t="s">
        <v>69</v>
      </c>
      <c r="D34">
        <v>1</v>
      </c>
      <c r="E34">
        <v>1</v>
      </c>
      <c r="F34" s="2">
        <v>43420.608726851853</v>
      </c>
      <c r="G34" s="3">
        <v>42795</v>
      </c>
      <c r="H34" s="3">
        <v>42825</v>
      </c>
      <c r="I34" s="1" t="s">
        <v>70</v>
      </c>
      <c r="J34">
        <v>1234</v>
      </c>
      <c r="K34">
        <v>1231234455</v>
      </c>
      <c r="L34" s="1" t="s">
        <v>151</v>
      </c>
      <c r="N34" s="1" t="s">
        <v>71</v>
      </c>
      <c r="O34" s="1" t="s">
        <v>84</v>
      </c>
      <c r="P34" s="1" t="s">
        <v>84</v>
      </c>
      <c r="Q34" s="1" t="s">
        <v>84</v>
      </c>
      <c r="R34" s="1"/>
      <c r="S34" t="s">
        <v>84</v>
      </c>
      <c r="U34" s="1" t="s">
        <v>84</v>
      </c>
      <c r="V34" s="1" t="s">
        <v>84</v>
      </c>
      <c r="W34" s="1" t="s">
        <v>84</v>
      </c>
      <c r="X34" s="1"/>
      <c r="Y34" s="1"/>
      <c r="Z34" s="1"/>
      <c r="AA34" s="1"/>
      <c r="AC34" s="1"/>
      <c r="AE34" s="1"/>
      <c r="AG34" s="1"/>
      <c r="AP34" s="1" t="s">
        <v>72</v>
      </c>
      <c r="AQ34">
        <v>1</v>
      </c>
      <c r="AR34" s="1" t="s">
        <v>326</v>
      </c>
      <c r="AS34" t="s">
        <v>190</v>
      </c>
      <c r="AT34" t="s">
        <v>327</v>
      </c>
      <c r="AU34" s="1" t="s">
        <v>191</v>
      </c>
      <c r="AV34" s="3">
        <v>42804</v>
      </c>
      <c r="AW34" s="3">
        <v>42804</v>
      </c>
      <c r="AX34" s="3">
        <v>42825</v>
      </c>
      <c r="AY34" s="1" t="s">
        <v>85</v>
      </c>
      <c r="AZ34" s="1" t="s">
        <v>190</v>
      </c>
      <c r="BA34">
        <v>504.3</v>
      </c>
      <c r="BB34">
        <v>10</v>
      </c>
      <c r="BC34">
        <v>56557.3</v>
      </c>
      <c r="BD34" s="1" t="s">
        <v>72</v>
      </c>
      <c r="BE34">
        <v>10</v>
      </c>
      <c r="BF34" s="1" t="s">
        <v>330</v>
      </c>
      <c r="BG34" s="1" t="s">
        <v>197</v>
      </c>
      <c r="BH34">
        <v>29274</v>
      </c>
      <c r="BJ34" s="1"/>
      <c r="BK34" s="1" t="s">
        <v>209</v>
      </c>
      <c r="BL34" s="1" t="s">
        <v>86</v>
      </c>
      <c r="BM34">
        <v>0</v>
      </c>
      <c r="BO34" s="1"/>
      <c r="BP34" s="1"/>
      <c r="BQ34">
        <v>24</v>
      </c>
      <c r="BR34">
        <v>56557.3</v>
      </c>
      <c r="BS34">
        <v>56557.3</v>
      </c>
    </row>
    <row r="35" spans="1:71" x14ac:dyDescent="0.35">
      <c r="A35" s="1" t="s">
        <v>67</v>
      </c>
      <c r="B35" s="1" t="s">
        <v>68</v>
      </c>
      <c r="C35" s="1" t="s">
        <v>69</v>
      </c>
      <c r="D35">
        <v>1</v>
      </c>
      <c r="E35">
        <v>1</v>
      </c>
      <c r="F35" s="2">
        <v>43420.608726851853</v>
      </c>
      <c r="G35" s="3">
        <v>42795</v>
      </c>
      <c r="H35" s="3">
        <v>42825</v>
      </c>
      <c r="I35" s="1" t="s">
        <v>70</v>
      </c>
      <c r="J35">
        <v>1234</v>
      </c>
      <c r="K35">
        <v>1231234455</v>
      </c>
      <c r="L35" s="1" t="s">
        <v>151</v>
      </c>
      <c r="N35" s="1" t="s">
        <v>71</v>
      </c>
      <c r="O35" s="1" t="s">
        <v>84</v>
      </c>
      <c r="P35" s="1" t="s">
        <v>84</v>
      </c>
      <c r="Q35" s="1" t="s">
        <v>84</v>
      </c>
      <c r="R35" s="1"/>
      <c r="S35" t="s">
        <v>84</v>
      </c>
      <c r="U35" s="1" t="s">
        <v>84</v>
      </c>
      <c r="V35" s="1" t="s">
        <v>84</v>
      </c>
      <c r="W35" s="1" t="s">
        <v>84</v>
      </c>
      <c r="X35" s="1"/>
      <c r="Y35" s="1"/>
      <c r="Z35" s="1"/>
      <c r="AA35" s="1"/>
      <c r="AC35" s="1"/>
      <c r="AE35" s="1"/>
      <c r="AG35" s="1"/>
      <c r="AP35" s="1" t="s">
        <v>72</v>
      </c>
      <c r="AQ35">
        <v>1</v>
      </c>
      <c r="AR35" s="1" t="s">
        <v>326</v>
      </c>
      <c r="AS35" t="s">
        <v>190</v>
      </c>
      <c r="AT35" t="s">
        <v>327</v>
      </c>
      <c r="AU35" s="1" t="s">
        <v>191</v>
      </c>
      <c r="AV35" s="3">
        <v>42804</v>
      </c>
      <c r="AW35" s="3">
        <v>42804</v>
      </c>
      <c r="AX35" s="3">
        <v>42825</v>
      </c>
      <c r="AY35" s="1" t="s">
        <v>85</v>
      </c>
      <c r="AZ35" s="1" t="s">
        <v>190</v>
      </c>
      <c r="BA35">
        <v>504.3</v>
      </c>
      <c r="BB35">
        <v>10</v>
      </c>
      <c r="BC35">
        <v>56557.3</v>
      </c>
      <c r="BD35" s="1" t="s">
        <v>72</v>
      </c>
      <c r="BE35">
        <v>11</v>
      </c>
      <c r="BF35" s="1" t="s">
        <v>330</v>
      </c>
      <c r="BG35" s="1" t="s">
        <v>86</v>
      </c>
      <c r="BH35">
        <v>0</v>
      </c>
      <c r="BJ35" s="1"/>
      <c r="BK35" s="1"/>
      <c r="BL35" s="1" t="s">
        <v>132</v>
      </c>
      <c r="BM35">
        <v>23800</v>
      </c>
      <c r="BO35" s="1"/>
      <c r="BP35" s="1" t="s">
        <v>209</v>
      </c>
      <c r="BQ35">
        <v>24</v>
      </c>
      <c r="BR35">
        <v>56557.3</v>
      </c>
      <c r="BS35">
        <v>56557.3</v>
      </c>
    </row>
    <row r="36" spans="1:71" x14ac:dyDescent="0.35">
      <c r="A36" s="1" t="s">
        <v>67</v>
      </c>
      <c r="B36" s="1" t="s">
        <v>68</v>
      </c>
      <c r="C36" s="1" t="s">
        <v>69</v>
      </c>
      <c r="D36">
        <v>1</v>
      </c>
      <c r="E36">
        <v>1</v>
      </c>
      <c r="F36" s="2">
        <v>43420.608726851853</v>
      </c>
      <c r="G36" s="3">
        <v>42795</v>
      </c>
      <c r="H36" s="3">
        <v>42825</v>
      </c>
      <c r="I36" s="1" t="s">
        <v>70</v>
      </c>
      <c r="J36">
        <v>1234</v>
      </c>
      <c r="K36">
        <v>1231234455</v>
      </c>
      <c r="L36" s="1" t="s">
        <v>151</v>
      </c>
      <c r="N36" s="1" t="s">
        <v>71</v>
      </c>
      <c r="O36" s="1" t="s">
        <v>84</v>
      </c>
      <c r="P36" s="1" t="s">
        <v>84</v>
      </c>
      <c r="Q36" s="1" t="s">
        <v>84</v>
      </c>
      <c r="R36" s="1"/>
      <c r="S36" t="s">
        <v>84</v>
      </c>
      <c r="U36" s="1" t="s">
        <v>84</v>
      </c>
      <c r="V36" s="1" t="s">
        <v>84</v>
      </c>
      <c r="W36" s="1" t="s">
        <v>84</v>
      </c>
      <c r="X36" s="1"/>
      <c r="Y36" s="1"/>
      <c r="Z36" s="1"/>
      <c r="AA36" s="1"/>
      <c r="AC36" s="1"/>
      <c r="AE36" s="1"/>
      <c r="AG36" s="1"/>
      <c r="AP36" s="1" t="s">
        <v>72</v>
      </c>
      <c r="AQ36">
        <v>1</v>
      </c>
      <c r="AR36" s="1" t="s">
        <v>326</v>
      </c>
      <c r="AS36" t="s">
        <v>190</v>
      </c>
      <c r="AT36" t="s">
        <v>327</v>
      </c>
      <c r="AU36" s="1" t="s">
        <v>191</v>
      </c>
      <c r="AV36" s="3">
        <v>42804</v>
      </c>
      <c r="AW36" s="3">
        <v>42804</v>
      </c>
      <c r="AX36" s="3">
        <v>42825</v>
      </c>
      <c r="AY36" s="1" t="s">
        <v>85</v>
      </c>
      <c r="AZ36" s="1" t="s">
        <v>190</v>
      </c>
      <c r="BA36">
        <v>504.3</v>
      </c>
      <c r="BB36">
        <v>10</v>
      </c>
      <c r="BC36">
        <v>56557.3</v>
      </c>
      <c r="BD36" s="1" t="s">
        <v>72</v>
      </c>
      <c r="BE36">
        <v>12</v>
      </c>
      <c r="BF36" s="1" t="s">
        <v>330</v>
      </c>
      <c r="BG36" s="1" t="s">
        <v>86</v>
      </c>
      <c r="BH36">
        <v>0</v>
      </c>
      <c r="BJ36" s="1"/>
      <c r="BK36" s="1"/>
      <c r="BL36" s="1" t="s">
        <v>110</v>
      </c>
      <c r="BM36">
        <v>5474</v>
      </c>
      <c r="BO36" s="1"/>
      <c r="BP36" s="1" t="s">
        <v>209</v>
      </c>
      <c r="BQ36">
        <v>24</v>
      </c>
      <c r="BR36">
        <v>56557.3</v>
      </c>
      <c r="BS36">
        <v>56557.3</v>
      </c>
    </row>
    <row r="37" spans="1:71" x14ac:dyDescent="0.35">
      <c r="A37" s="1" t="s">
        <v>67</v>
      </c>
      <c r="B37" s="1" t="s">
        <v>68</v>
      </c>
      <c r="C37" s="1" t="s">
        <v>69</v>
      </c>
      <c r="D37">
        <v>1</v>
      </c>
      <c r="E37">
        <v>1</v>
      </c>
      <c r="F37" s="2">
        <v>43420.608726851853</v>
      </c>
      <c r="G37" s="3">
        <v>42795</v>
      </c>
      <c r="H37" s="3">
        <v>42825</v>
      </c>
      <c r="I37" s="1" t="s">
        <v>70</v>
      </c>
      <c r="J37">
        <v>1234</v>
      </c>
      <c r="K37">
        <v>1231234455</v>
      </c>
      <c r="L37" s="1" t="s">
        <v>151</v>
      </c>
      <c r="N37" s="1" t="s">
        <v>71</v>
      </c>
      <c r="O37" s="1" t="s">
        <v>84</v>
      </c>
      <c r="P37" s="1" t="s">
        <v>84</v>
      </c>
      <c r="Q37" s="1" t="s">
        <v>84</v>
      </c>
      <c r="R37" s="1"/>
      <c r="S37" t="s">
        <v>84</v>
      </c>
      <c r="U37" s="1" t="s">
        <v>84</v>
      </c>
      <c r="V37" s="1" t="s">
        <v>84</v>
      </c>
      <c r="W37" s="1" t="s">
        <v>84</v>
      </c>
      <c r="X37" s="1"/>
      <c r="Y37" s="1"/>
      <c r="Z37" s="1"/>
      <c r="AA37" s="1"/>
      <c r="AC37" s="1"/>
      <c r="AE37" s="1"/>
      <c r="AG37" s="1"/>
      <c r="AP37" s="1" t="s">
        <v>72</v>
      </c>
      <c r="AQ37">
        <v>1</v>
      </c>
      <c r="AR37" s="1" t="s">
        <v>326</v>
      </c>
      <c r="AS37" t="s">
        <v>190</v>
      </c>
      <c r="AT37" t="s">
        <v>327</v>
      </c>
      <c r="AU37" s="1" t="s">
        <v>191</v>
      </c>
      <c r="AV37" s="3">
        <v>42804</v>
      </c>
      <c r="AW37" s="3">
        <v>42804</v>
      </c>
      <c r="AX37" s="3">
        <v>42825</v>
      </c>
      <c r="AY37" s="1" t="s">
        <v>85</v>
      </c>
      <c r="AZ37" s="1" t="s">
        <v>190</v>
      </c>
      <c r="BA37">
        <v>504.3</v>
      </c>
      <c r="BB37">
        <v>10</v>
      </c>
      <c r="BC37">
        <v>56557.3</v>
      </c>
      <c r="BD37" s="1" t="s">
        <v>72</v>
      </c>
      <c r="BE37">
        <v>13</v>
      </c>
      <c r="BF37" s="1" t="s">
        <v>331</v>
      </c>
      <c r="BG37" s="1" t="s">
        <v>126</v>
      </c>
      <c r="BH37">
        <v>873</v>
      </c>
      <c r="BJ37" s="1"/>
      <c r="BK37" s="1" t="s">
        <v>316</v>
      </c>
      <c r="BL37" s="1" t="s">
        <v>86</v>
      </c>
      <c r="BM37">
        <v>0</v>
      </c>
      <c r="BO37" s="1"/>
      <c r="BP37" s="1"/>
      <c r="BQ37">
        <v>24</v>
      </c>
      <c r="BR37">
        <v>56557.3</v>
      </c>
      <c r="BS37">
        <v>56557.3</v>
      </c>
    </row>
    <row r="38" spans="1:71" x14ac:dyDescent="0.35">
      <c r="A38" s="1" t="s">
        <v>67</v>
      </c>
      <c r="B38" s="1" t="s">
        <v>68</v>
      </c>
      <c r="C38" s="1" t="s">
        <v>69</v>
      </c>
      <c r="D38">
        <v>1</v>
      </c>
      <c r="E38">
        <v>1</v>
      </c>
      <c r="F38" s="2">
        <v>43420.608726851853</v>
      </c>
      <c r="G38" s="3">
        <v>42795</v>
      </c>
      <c r="H38" s="3">
        <v>42825</v>
      </c>
      <c r="I38" s="1" t="s">
        <v>70</v>
      </c>
      <c r="J38">
        <v>1234</v>
      </c>
      <c r="K38">
        <v>1231234455</v>
      </c>
      <c r="L38" s="1" t="s">
        <v>151</v>
      </c>
      <c r="N38" s="1" t="s">
        <v>71</v>
      </c>
      <c r="O38" s="1" t="s">
        <v>84</v>
      </c>
      <c r="P38" s="1" t="s">
        <v>84</v>
      </c>
      <c r="Q38" s="1" t="s">
        <v>84</v>
      </c>
      <c r="R38" s="1"/>
      <c r="S38" t="s">
        <v>84</v>
      </c>
      <c r="U38" s="1" t="s">
        <v>84</v>
      </c>
      <c r="V38" s="1" t="s">
        <v>84</v>
      </c>
      <c r="W38" s="1" t="s">
        <v>84</v>
      </c>
      <c r="X38" s="1"/>
      <c r="Y38" s="1"/>
      <c r="Z38" s="1"/>
      <c r="AA38" s="1"/>
      <c r="AC38" s="1"/>
      <c r="AE38" s="1"/>
      <c r="AG38" s="1"/>
      <c r="AP38" s="1" t="s">
        <v>72</v>
      </c>
      <c r="AQ38">
        <v>1</v>
      </c>
      <c r="AR38" s="1" t="s">
        <v>326</v>
      </c>
      <c r="AS38" t="s">
        <v>190</v>
      </c>
      <c r="AT38" t="s">
        <v>327</v>
      </c>
      <c r="AU38" s="1" t="s">
        <v>191</v>
      </c>
      <c r="AV38" s="3">
        <v>42804</v>
      </c>
      <c r="AW38" s="3">
        <v>42804</v>
      </c>
      <c r="AX38" s="3">
        <v>42825</v>
      </c>
      <c r="AY38" s="1" t="s">
        <v>85</v>
      </c>
      <c r="AZ38" s="1" t="s">
        <v>190</v>
      </c>
      <c r="BA38">
        <v>504.3</v>
      </c>
      <c r="BB38">
        <v>10</v>
      </c>
      <c r="BC38">
        <v>56557.3</v>
      </c>
      <c r="BD38" s="1" t="s">
        <v>72</v>
      </c>
      <c r="BE38">
        <v>14</v>
      </c>
      <c r="BF38" s="1" t="s">
        <v>331</v>
      </c>
      <c r="BG38" s="1" t="s">
        <v>86</v>
      </c>
      <c r="BH38">
        <v>0</v>
      </c>
      <c r="BJ38" s="1"/>
      <c r="BK38" s="1"/>
      <c r="BL38" s="1" t="s">
        <v>125</v>
      </c>
      <c r="BM38">
        <v>873</v>
      </c>
      <c r="BO38" s="1"/>
      <c r="BP38" s="1" t="s">
        <v>316</v>
      </c>
      <c r="BQ38">
        <v>24</v>
      </c>
      <c r="BR38">
        <v>56557.3</v>
      </c>
      <c r="BS38">
        <v>56557.3</v>
      </c>
    </row>
    <row r="39" spans="1:71" x14ac:dyDescent="0.35">
      <c r="A39" s="1" t="s">
        <v>67</v>
      </c>
      <c r="B39" s="1" t="s">
        <v>68</v>
      </c>
      <c r="C39" s="1" t="s">
        <v>69</v>
      </c>
      <c r="D39">
        <v>1</v>
      </c>
      <c r="E39">
        <v>1</v>
      </c>
      <c r="F39" s="2">
        <v>43420.608726851853</v>
      </c>
      <c r="G39" s="3">
        <v>42795</v>
      </c>
      <c r="H39" s="3">
        <v>42825</v>
      </c>
      <c r="I39" s="1" t="s">
        <v>70</v>
      </c>
      <c r="J39">
        <v>1234</v>
      </c>
      <c r="K39">
        <v>1231234455</v>
      </c>
      <c r="L39" s="1" t="s">
        <v>151</v>
      </c>
      <c r="N39" s="1" t="s">
        <v>71</v>
      </c>
      <c r="O39" s="1" t="s">
        <v>84</v>
      </c>
      <c r="P39" s="1" t="s">
        <v>84</v>
      </c>
      <c r="Q39" s="1" t="s">
        <v>84</v>
      </c>
      <c r="R39" s="1"/>
      <c r="S39" t="s">
        <v>84</v>
      </c>
      <c r="U39" s="1" t="s">
        <v>84</v>
      </c>
      <c r="V39" s="1" t="s">
        <v>84</v>
      </c>
      <c r="W39" s="1" t="s">
        <v>84</v>
      </c>
      <c r="X39" s="1"/>
      <c r="Y39" s="1"/>
      <c r="Z39" s="1"/>
      <c r="AA39" s="1"/>
      <c r="AC39" s="1"/>
      <c r="AE39" s="1"/>
      <c r="AG39" s="1"/>
      <c r="AP39" s="1" t="s">
        <v>72</v>
      </c>
      <c r="AQ39">
        <v>1</v>
      </c>
      <c r="AR39" s="1" t="s">
        <v>326</v>
      </c>
      <c r="AS39" t="s">
        <v>190</v>
      </c>
      <c r="AT39" t="s">
        <v>327</v>
      </c>
      <c r="AU39" s="1" t="s">
        <v>191</v>
      </c>
      <c r="AV39" s="3">
        <v>42804</v>
      </c>
      <c r="AW39" s="3">
        <v>42804</v>
      </c>
      <c r="AX39" s="3">
        <v>42825</v>
      </c>
      <c r="AY39" s="1" t="s">
        <v>85</v>
      </c>
      <c r="AZ39" s="1" t="s">
        <v>190</v>
      </c>
      <c r="BA39">
        <v>504.3</v>
      </c>
      <c r="BB39">
        <v>10</v>
      </c>
      <c r="BC39">
        <v>56557.3</v>
      </c>
      <c r="BD39" s="1" t="s">
        <v>72</v>
      </c>
      <c r="BE39">
        <v>15</v>
      </c>
      <c r="BF39" s="1" t="s">
        <v>332</v>
      </c>
      <c r="BG39" s="1" t="s">
        <v>157</v>
      </c>
      <c r="BH39">
        <v>230</v>
      </c>
      <c r="BJ39" s="1"/>
      <c r="BK39" s="1" t="s">
        <v>316</v>
      </c>
      <c r="BL39" s="1" t="s">
        <v>86</v>
      </c>
      <c r="BM39">
        <v>0</v>
      </c>
      <c r="BO39" s="1"/>
      <c r="BP39" s="1"/>
      <c r="BQ39">
        <v>24</v>
      </c>
      <c r="BR39">
        <v>56557.3</v>
      </c>
      <c r="BS39">
        <v>56557.3</v>
      </c>
    </row>
    <row r="40" spans="1:71" x14ac:dyDescent="0.35">
      <c r="A40" s="1" t="s">
        <v>67</v>
      </c>
      <c r="B40" s="1" t="s">
        <v>68</v>
      </c>
      <c r="C40" s="1" t="s">
        <v>69</v>
      </c>
      <c r="D40">
        <v>1</v>
      </c>
      <c r="E40">
        <v>1</v>
      </c>
      <c r="F40" s="2">
        <v>43420.608726851853</v>
      </c>
      <c r="G40" s="3">
        <v>42795</v>
      </c>
      <c r="H40" s="3">
        <v>42825</v>
      </c>
      <c r="I40" s="1" t="s">
        <v>70</v>
      </c>
      <c r="J40">
        <v>1234</v>
      </c>
      <c r="K40">
        <v>1231234455</v>
      </c>
      <c r="L40" s="1" t="s">
        <v>151</v>
      </c>
      <c r="N40" s="1" t="s">
        <v>71</v>
      </c>
      <c r="O40" s="1" t="s">
        <v>84</v>
      </c>
      <c r="P40" s="1" t="s">
        <v>84</v>
      </c>
      <c r="Q40" s="1" t="s">
        <v>84</v>
      </c>
      <c r="R40" s="1"/>
      <c r="S40" t="s">
        <v>84</v>
      </c>
      <c r="U40" s="1" t="s">
        <v>84</v>
      </c>
      <c r="V40" s="1" t="s">
        <v>84</v>
      </c>
      <c r="W40" s="1" t="s">
        <v>84</v>
      </c>
      <c r="X40" s="1"/>
      <c r="Y40" s="1"/>
      <c r="Z40" s="1"/>
      <c r="AA40" s="1"/>
      <c r="AC40" s="1"/>
      <c r="AE40" s="1"/>
      <c r="AG40" s="1"/>
      <c r="AP40" s="1" t="s">
        <v>72</v>
      </c>
      <c r="AQ40">
        <v>1</v>
      </c>
      <c r="AR40" s="1" t="s">
        <v>326</v>
      </c>
      <c r="AS40" t="s">
        <v>190</v>
      </c>
      <c r="AT40" t="s">
        <v>327</v>
      </c>
      <c r="AU40" s="1" t="s">
        <v>191</v>
      </c>
      <c r="AV40" s="3">
        <v>42804</v>
      </c>
      <c r="AW40" s="3">
        <v>42804</v>
      </c>
      <c r="AX40" s="3">
        <v>42825</v>
      </c>
      <c r="AY40" s="1" t="s">
        <v>85</v>
      </c>
      <c r="AZ40" s="1" t="s">
        <v>190</v>
      </c>
      <c r="BA40">
        <v>504.3</v>
      </c>
      <c r="BB40">
        <v>10</v>
      </c>
      <c r="BC40">
        <v>56557.3</v>
      </c>
      <c r="BD40" s="1" t="s">
        <v>72</v>
      </c>
      <c r="BE40">
        <v>16</v>
      </c>
      <c r="BF40" s="1" t="s">
        <v>332</v>
      </c>
      <c r="BG40" s="1" t="s">
        <v>86</v>
      </c>
      <c r="BH40">
        <v>0</v>
      </c>
      <c r="BJ40" s="1"/>
      <c r="BK40" s="1"/>
      <c r="BL40" s="1" t="s">
        <v>125</v>
      </c>
      <c r="BM40">
        <v>230</v>
      </c>
      <c r="BO40" s="1"/>
      <c r="BP40" s="1" t="s">
        <v>316</v>
      </c>
      <c r="BQ40">
        <v>24</v>
      </c>
      <c r="BR40">
        <v>56557.3</v>
      </c>
      <c r="BS40">
        <v>56557.3</v>
      </c>
    </row>
    <row r="41" spans="1:71" x14ac:dyDescent="0.35">
      <c r="A41" s="1" t="s">
        <v>67</v>
      </c>
      <c r="B41" s="1" t="s">
        <v>68</v>
      </c>
      <c r="C41" s="1" t="s">
        <v>69</v>
      </c>
      <c r="D41">
        <v>1</v>
      </c>
      <c r="E41">
        <v>1</v>
      </c>
      <c r="F41" s="2">
        <v>43420.608726851853</v>
      </c>
      <c r="G41" s="3">
        <v>42795</v>
      </c>
      <c r="H41" s="3">
        <v>42825</v>
      </c>
      <c r="I41" s="1" t="s">
        <v>70</v>
      </c>
      <c r="J41">
        <v>1234</v>
      </c>
      <c r="K41">
        <v>1231234455</v>
      </c>
      <c r="L41" s="1" t="s">
        <v>151</v>
      </c>
      <c r="N41" s="1" t="s">
        <v>71</v>
      </c>
      <c r="O41" s="1" t="s">
        <v>84</v>
      </c>
      <c r="P41" s="1" t="s">
        <v>84</v>
      </c>
      <c r="Q41" s="1" t="s">
        <v>84</v>
      </c>
      <c r="R41" s="1"/>
      <c r="S41" t="s">
        <v>84</v>
      </c>
      <c r="U41" s="1" t="s">
        <v>84</v>
      </c>
      <c r="V41" s="1" t="s">
        <v>84</v>
      </c>
      <c r="W41" s="1" t="s">
        <v>84</v>
      </c>
      <c r="X41" s="1"/>
      <c r="Y41" s="1"/>
      <c r="Z41" s="1"/>
      <c r="AA41" s="1"/>
      <c r="AC41" s="1"/>
      <c r="AE41" s="1"/>
      <c r="AG41" s="1"/>
      <c r="AP41" s="1" t="s">
        <v>72</v>
      </c>
      <c r="AQ41">
        <v>1</v>
      </c>
      <c r="AR41" s="1" t="s">
        <v>326</v>
      </c>
      <c r="AS41" t="s">
        <v>190</v>
      </c>
      <c r="AT41" t="s">
        <v>327</v>
      </c>
      <c r="AU41" s="1" t="s">
        <v>191</v>
      </c>
      <c r="AV41" s="3">
        <v>42804</v>
      </c>
      <c r="AW41" s="3">
        <v>42804</v>
      </c>
      <c r="AX41" s="3">
        <v>42825</v>
      </c>
      <c r="AY41" s="1" t="s">
        <v>85</v>
      </c>
      <c r="AZ41" s="1" t="s">
        <v>190</v>
      </c>
      <c r="BA41">
        <v>504.3</v>
      </c>
      <c r="BB41">
        <v>10</v>
      </c>
      <c r="BC41">
        <v>56557.3</v>
      </c>
      <c r="BD41" s="1" t="s">
        <v>72</v>
      </c>
      <c r="BE41">
        <v>17</v>
      </c>
      <c r="BF41" s="1" t="s">
        <v>333</v>
      </c>
      <c r="BG41" s="1" t="s">
        <v>140</v>
      </c>
      <c r="BH41">
        <v>10180</v>
      </c>
      <c r="BJ41" s="1"/>
      <c r="BK41" s="1" t="s">
        <v>193</v>
      </c>
      <c r="BL41" s="1" t="s">
        <v>86</v>
      </c>
      <c r="BM41">
        <v>0</v>
      </c>
      <c r="BO41" s="1"/>
      <c r="BP41" s="1"/>
      <c r="BQ41">
        <v>24</v>
      </c>
      <c r="BR41">
        <v>56557.3</v>
      </c>
      <c r="BS41">
        <v>56557.3</v>
      </c>
    </row>
    <row r="42" spans="1:71" x14ac:dyDescent="0.35">
      <c r="A42" s="1" t="s">
        <v>67</v>
      </c>
      <c r="B42" s="1" t="s">
        <v>68</v>
      </c>
      <c r="C42" s="1" t="s">
        <v>69</v>
      </c>
      <c r="D42">
        <v>1</v>
      </c>
      <c r="E42">
        <v>1</v>
      </c>
      <c r="F42" s="2">
        <v>43420.608726851853</v>
      </c>
      <c r="G42" s="3">
        <v>42795</v>
      </c>
      <c r="H42" s="3">
        <v>42825</v>
      </c>
      <c r="I42" s="1" t="s">
        <v>70</v>
      </c>
      <c r="J42">
        <v>1234</v>
      </c>
      <c r="K42">
        <v>1231234455</v>
      </c>
      <c r="L42" s="1" t="s">
        <v>151</v>
      </c>
      <c r="N42" s="1" t="s">
        <v>71</v>
      </c>
      <c r="O42" s="1" t="s">
        <v>84</v>
      </c>
      <c r="P42" s="1" t="s">
        <v>84</v>
      </c>
      <c r="Q42" s="1" t="s">
        <v>84</v>
      </c>
      <c r="R42" s="1"/>
      <c r="S42" t="s">
        <v>84</v>
      </c>
      <c r="U42" s="1" t="s">
        <v>84</v>
      </c>
      <c r="V42" s="1" t="s">
        <v>84</v>
      </c>
      <c r="W42" s="1" t="s">
        <v>84</v>
      </c>
      <c r="X42" s="1"/>
      <c r="Y42" s="1"/>
      <c r="Z42" s="1"/>
      <c r="AA42" s="1"/>
      <c r="AC42" s="1"/>
      <c r="AE42" s="1"/>
      <c r="AG42" s="1"/>
      <c r="AP42" s="1" t="s">
        <v>72</v>
      </c>
      <c r="AQ42">
        <v>1</v>
      </c>
      <c r="AR42" s="1" t="s">
        <v>326</v>
      </c>
      <c r="AS42" t="s">
        <v>190</v>
      </c>
      <c r="AT42" t="s">
        <v>327</v>
      </c>
      <c r="AU42" s="1" t="s">
        <v>191</v>
      </c>
      <c r="AV42" s="3">
        <v>42804</v>
      </c>
      <c r="AW42" s="3">
        <v>42804</v>
      </c>
      <c r="AX42" s="3">
        <v>42825</v>
      </c>
      <c r="AY42" s="1" t="s">
        <v>85</v>
      </c>
      <c r="AZ42" s="1" t="s">
        <v>190</v>
      </c>
      <c r="BA42">
        <v>504.3</v>
      </c>
      <c r="BB42">
        <v>10</v>
      </c>
      <c r="BC42">
        <v>56557.3</v>
      </c>
      <c r="BD42" s="1" t="s">
        <v>72</v>
      </c>
      <c r="BE42">
        <v>18</v>
      </c>
      <c r="BF42" s="1" t="s">
        <v>333</v>
      </c>
      <c r="BG42" s="1" t="s">
        <v>86</v>
      </c>
      <c r="BH42">
        <v>0</v>
      </c>
      <c r="BJ42" s="1"/>
      <c r="BK42" s="1"/>
      <c r="BL42" s="1" t="s">
        <v>156</v>
      </c>
      <c r="BM42">
        <v>10180</v>
      </c>
      <c r="BO42" s="1"/>
      <c r="BP42" s="1" t="s">
        <v>193</v>
      </c>
      <c r="BQ42">
        <v>24</v>
      </c>
      <c r="BR42">
        <v>56557.3</v>
      </c>
      <c r="BS42">
        <v>56557.3</v>
      </c>
    </row>
    <row r="43" spans="1:71" x14ac:dyDescent="0.35">
      <c r="A43" s="1" t="s">
        <v>67</v>
      </c>
      <c r="B43" s="1" t="s">
        <v>68</v>
      </c>
      <c r="C43" s="1" t="s">
        <v>69</v>
      </c>
      <c r="D43">
        <v>1</v>
      </c>
      <c r="E43">
        <v>1</v>
      </c>
      <c r="F43" s="2">
        <v>43420.608726851853</v>
      </c>
      <c r="G43" s="3">
        <v>42795</v>
      </c>
      <c r="H43" s="3">
        <v>42825</v>
      </c>
      <c r="I43" s="1" t="s">
        <v>70</v>
      </c>
      <c r="J43">
        <v>1234</v>
      </c>
      <c r="K43">
        <v>1231234455</v>
      </c>
      <c r="L43" s="1" t="s">
        <v>151</v>
      </c>
      <c r="N43" s="1" t="s">
        <v>71</v>
      </c>
      <c r="O43" s="1" t="s">
        <v>84</v>
      </c>
      <c r="P43" s="1" t="s">
        <v>84</v>
      </c>
      <c r="Q43" s="1" t="s">
        <v>84</v>
      </c>
      <c r="R43" s="1"/>
      <c r="S43" t="s">
        <v>84</v>
      </c>
      <c r="U43" s="1" t="s">
        <v>84</v>
      </c>
      <c r="V43" s="1" t="s">
        <v>84</v>
      </c>
      <c r="W43" s="1" t="s">
        <v>84</v>
      </c>
      <c r="X43" s="1"/>
      <c r="Y43" s="1"/>
      <c r="Z43" s="1"/>
      <c r="AA43" s="1"/>
      <c r="AC43" s="1"/>
      <c r="AE43" s="1"/>
      <c r="AG43" s="1"/>
      <c r="AP43" s="1" t="s">
        <v>72</v>
      </c>
      <c r="AQ43">
        <v>1</v>
      </c>
      <c r="AR43" s="1" t="s">
        <v>326</v>
      </c>
      <c r="AS43" t="s">
        <v>190</v>
      </c>
      <c r="AT43" t="s">
        <v>327</v>
      </c>
      <c r="AU43" s="1" t="s">
        <v>191</v>
      </c>
      <c r="AV43" s="3">
        <v>42804</v>
      </c>
      <c r="AW43" s="3">
        <v>42804</v>
      </c>
      <c r="AX43" s="3">
        <v>42825</v>
      </c>
      <c r="AY43" s="1" t="s">
        <v>85</v>
      </c>
      <c r="AZ43" s="1" t="s">
        <v>190</v>
      </c>
      <c r="BA43">
        <v>504.3</v>
      </c>
      <c r="BB43">
        <v>10</v>
      </c>
      <c r="BC43">
        <v>56557.3</v>
      </c>
      <c r="BD43" s="1" t="s">
        <v>72</v>
      </c>
      <c r="BE43">
        <v>19</v>
      </c>
      <c r="BF43" s="1" t="s">
        <v>334</v>
      </c>
      <c r="BG43" s="1" t="s">
        <v>161</v>
      </c>
      <c r="BH43">
        <v>790</v>
      </c>
      <c r="BJ43" s="1"/>
      <c r="BK43" s="1" t="s">
        <v>193</v>
      </c>
      <c r="BL43" s="1" t="s">
        <v>86</v>
      </c>
      <c r="BM43">
        <v>0</v>
      </c>
      <c r="BO43" s="1"/>
      <c r="BP43" s="1"/>
      <c r="BQ43">
        <v>24</v>
      </c>
      <c r="BR43">
        <v>56557.3</v>
      </c>
      <c r="BS43">
        <v>56557.3</v>
      </c>
    </row>
    <row r="44" spans="1:71" x14ac:dyDescent="0.35">
      <c r="A44" s="1" t="s">
        <v>67</v>
      </c>
      <c r="B44" s="1" t="s">
        <v>68</v>
      </c>
      <c r="C44" s="1" t="s">
        <v>69</v>
      </c>
      <c r="D44">
        <v>1</v>
      </c>
      <c r="E44">
        <v>1</v>
      </c>
      <c r="F44" s="2">
        <v>43420.608726851853</v>
      </c>
      <c r="G44" s="3">
        <v>42795</v>
      </c>
      <c r="H44" s="3">
        <v>42825</v>
      </c>
      <c r="I44" s="1" t="s">
        <v>70</v>
      </c>
      <c r="J44">
        <v>1234</v>
      </c>
      <c r="K44">
        <v>1231234455</v>
      </c>
      <c r="L44" s="1" t="s">
        <v>151</v>
      </c>
      <c r="N44" s="1" t="s">
        <v>71</v>
      </c>
      <c r="O44" s="1" t="s">
        <v>84</v>
      </c>
      <c r="P44" s="1" t="s">
        <v>84</v>
      </c>
      <c r="Q44" s="1" t="s">
        <v>84</v>
      </c>
      <c r="R44" s="1"/>
      <c r="S44" t="s">
        <v>84</v>
      </c>
      <c r="U44" s="1" t="s">
        <v>84</v>
      </c>
      <c r="V44" s="1" t="s">
        <v>84</v>
      </c>
      <c r="W44" s="1" t="s">
        <v>84</v>
      </c>
      <c r="X44" s="1"/>
      <c r="Y44" s="1"/>
      <c r="Z44" s="1"/>
      <c r="AA44" s="1"/>
      <c r="AC44" s="1"/>
      <c r="AE44" s="1"/>
      <c r="AG44" s="1"/>
      <c r="AP44" s="1" t="s">
        <v>72</v>
      </c>
      <c r="AQ44">
        <v>1</v>
      </c>
      <c r="AR44" s="1" t="s">
        <v>326</v>
      </c>
      <c r="AS44" t="s">
        <v>190</v>
      </c>
      <c r="AT44" t="s">
        <v>327</v>
      </c>
      <c r="AU44" s="1" t="s">
        <v>191</v>
      </c>
      <c r="AV44" s="3">
        <v>42804</v>
      </c>
      <c r="AW44" s="3">
        <v>42804</v>
      </c>
      <c r="AX44" s="3">
        <v>42825</v>
      </c>
      <c r="AY44" s="1" t="s">
        <v>85</v>
      </c>
      <c r="AZ44" s="1" t="s">
        <v>190</v>
      </c>
      <c r="BA44">
        <v>504.3</v>
      </c>
      <c r="BB44">
        <v>10</v>
      </c>
      <c r="BC44">
        <v>56557.3</v>
      </c>
      <c r="BD44" s="1" t="s">
        <v>72</v>
      </c>
      <c r="BE44">
        <v>20</v>
      </c>
      <c r="BF44" s="1" t="s">
        <v>334</v>
      </c>
      <c r="BG44" s="1" t="s">
        <v>86</v>
      </c>
      <c r="BH44">
        <v>0</v>
      </c>
      <c r="BJ44" s="1"/>
      <c r="BK44" s="1"/>
      <c r="BL44" s="1" t="s">
        <v>156</v>
      </c>
      <c r="BM44">
        <v>790</v>
      </c>
      <c r="BO44" s="1"/>
      <c r="BP44" s="1" t="s">
        <v>193</v>
      </c>
      <c r="BQ44">
        <v>24</v>
      </c>
      <c r="BR44">
        <v>56557.3</v>
      </c>
      <c r="BS44">
        <v>56557.3</v>
      </c>
    </row>
    <row r="45" spans="1:71" x14ac:dyDescent="0.35">
      <c r="A45" s="1" t="s">
        <v>67</v>
      </c>
      <c r="B45" s="1" t="s">
        <v>68</v>
      </c>
      <c r="C45" s="1" t="s">
        <v>69</v>
      </c>
      <c r="D45">
        <v>1</v>
      </c>
      <c r="E45">
        <v>1</v>
      </c>
      <c r="F45" s="2">
        <v>43420.608726851853</v>
      </c>
      <c r="G45" s="3">
        <v>42795</v>
      </c>
      <c r="H45" s="3">
        <v>42825</v>
      </c>
      <c r="I45" s="1" t="s">
        <v>70</v>
      </c>
      <c r="J45">
        <v>1234</v>
      </c>
      <c r="K45">
        <v>1231234455</v>
      </c>
      <c r="L45" s="1" t="s">
        <v>151</v>
      </c>
      <c r="N45" s="1" t="s">
        <v>71</v>
      </c>
      <c r="O45" s="1" t="s">
        <v>84</v>
      </c>
      <c r="P45" s="1" t="s">
        <v>84</v>
      </c>
      <c r="Q45" s="1" t="s">
        <v>84</v>
      </c>
      <c r="R45" s="1"/>
      <c r="S45" t="s">
        <v>84</v>
      </c>
      <c r="U45" s="1" t="s">
        <v>84</v>
      </c>
      <c r="V45" s="1" t="s">
        <v>84</v>
      </c>
      <c r="W45" s="1" t="s">
        <v>84</v>
      </c>
      <c r="X45" s="1"/>
      <c r="Y45" s="1"/>
      <c r="Z45" s="1"/>
      <c r="AA45" s="1"/>
      <c r="AC45" s="1"/>
      <c r="AE45" s="1"/>
      <c r="AG45" s="1"/>
      <c r="AP45" s="1" t="s">
        <v>72</v>
      </c>
      <c r="AQ45">
        <v>1</v>
      </c>
      <c r="AR45" s="1" t="s">
        <v>326</v>
      </c>
      <c r="AS45" t="s">
        <v>190</v>
      </c>
      <c r="AT45" t="s">
        <v>327</v>
      </c>
      <c r="AU45" s="1" t="s">
        <v>191</v>
      </c>
      <c r="AV45" s="3">
        <v>42804</v>
      </c>
      <c r="AW45" s="3">
        <v>42804</v>
      </c>
      <c r="AX45" s="3">
        <v>42825</v>
      </c>
      <c r="AY45" s="1" t="s">
        <v>85</v>
      </c>
      <c r="AZ45" s="1" t="s">
        <v>190</v>
      </c>
      <c r="BA45">
        <v>504.3</v>
      </c>
      <c r="BB45">
        <v>10</v>
      </c>
      <c r="BC45">
        <v>56557.3</v>
      </c>
      <c r="BD45" s="1" t="s">
        <v>72</v>
      </c>
      <c r="BE45">
        <v>21</v>
      </c>
      <c r="BF45" s="1" t="s">
        <v>335</v>
      </c>
      <c r="BG45" s="1" t="s">
        <v>162</v>
      </c>
      <c r="BH45">
        <v>1090</v>
      </c>
      <c r="BJ45" s="1"/>
      <c r="BK45" s="1" t="s">
        <v>193</v>
      </c>
      <c r="BL45" s="1" t="s">
        <v>86</v>
      </c>
      <c r="BM45">
        <v>0</v>
      </c>
      <c r="BO45" s="1"/>
      <c r="BP45" s="1"/>
      <c r="BQ45">
        <v>24</v>
      </c>
      <c r="BR45">
        <v>56557.3</v>
      </c>
      <c r="BS45">
        <v>56557.3</v>
      </c>
    </row>
    <row r="46" spans="1:71" x14ac:dyDescent="0.35">
      <c r="A46" s="1" t="s">
        <v>67</v>
      </c>
      <c r="B46" s="1" t="s">
        <v>68</v>
      </c>
      <c r="C46" s="1" t="s">
        <v>69</v>
      </c>
      <c r="D46">
        <v>1</v>
      </c>
      <c r="E46">
        <v>1</v>
      </c>
      <c r="F46" s="2">
        <v>43420.608726851853</v>
      </c>
      <c r="G46" s="3">
        <v>42795</v>
      </c>
      <c r="H46" s="3">
        <v>42825</v>
      </c>
      <c r="I46" s="1" t="s">
        <v>70</v>
      </c>
      <c r="J46">
        <v>1234</v>
      </c>
      <c r="K46">
        <v>1231234455</v>
      </c>
      <c r="L46" s="1" t="s">
        <v>151</v>
      </c>
      <c r="N46" s="1" t="s">
        <v>71</v>
      </c>
      <c r="O46" s="1" t="s">
        <v>84</v>
      </c>
      <c r="P46" s="1" t="s">
        <v>84</v>
      </c>
      <c r="Q46" s="1" t="s">
        <v>84</v>
      </c>
      <c r="R46" s="1"/>
      <c r="S46" t="s">
        <v>84</v>
      </c>
      <c r="U46" s="1" t="s">
        <v>84</v>
      </c>
      <c r="V46" s="1" t="s">
        <v>84</v>
      </c>
      <c r="W46" s="1" t="s">
        <v>84</v>
      </c>
      <c r="X46" s="1"/>
      <c r="Y46" s="1"/>
      <c r="Z46" s="1"/>
      <c r="AA46" s="1"/>
      <c r="AC46" s="1"/>
      <c r="AE46" s="1"/>
      <c r="AG46" s="1"/>
      <c r="AP46" s="1" t="s">
        <v>72</v>
      </c>
      <c r="AQ46">
        <v>1</v>
      </c>
      <c r="AR46" s="1" t="s">
        <v>326</v>
      </c>
      <c r="AS46" t="s">
        <v>190</v>
      </c>
      <c r="AT46" t="s">
        <v>327</v>
      </c>
      <c r="AU46" s="1" t="s">
        <v>191</v>
      </c>
      <c r="AV46" s="3">
        <v>42804</v>
      </c>
      <c r="AW46" s="3">
        <v>42804</v>
      </c>
      <c r="AX46" s="3">
        <v>42825</v>
      </c>
      <c r="AY46" s="1" t="s">
        <v>85</v>
      </c>
      <c r="AZ46" s="1" t="s">
        <v>190</v>
      </c>
      <c r="BA46">
        <v>504.3</v>
      </c>
      <c r="BB46">
        <v>10</v>
      </c>
      <c r="BC46">
        <v>56557.3</v>
      </c>
      <c r="BD46" s="1" t="s">
        <v>72</v>
      </c>
      <c r="BE46">
        <v>22</v>
      </c>
      <c r="BF46" s="1" t="s">
        <v>335</v>
      </c>
      <c r="BG46" s="1" t="s">
        <v>86</v>
      </c>
      <c r="BH46">
        <v>0</v>
      </c>
      <c r="BJ46" s="1"/>
      <c r="BK46" s="1"/>
      <c r="BL46" s="1" t="s">
        <v>155</v>
      </c>
      <c r="BM46">
        <v>1090</v>
      </c>
      <c r="BO46" s="1"/>
      <c r="BP46" s="1" t="s">
        <v>193</v>
      </c>
      <c r="BQ46">
        <v>24</v>
      </c>
      <c r="BR46">
        <v>56557.3</v>
      </c>
      <c r="BS46">
        <v>56557.3</v>
      </c>
    </row>
    <row r="47" spans="1:71" x14ac:dyDescent="0.35">
      <c r="A47" s="1" t="s">
        <v>67</v>
      </c>
      <c r="B47" s="1" t="s">
        <v>68</v>
      </c>
      <c r="C47" s="1" t="s">
        <v>69</v>
      </c>
      <c r="D47">
        <v>1</v>
      </c>
      <c r="E47">
        <v>1</v>
      </c>
      <c r="F47" s="2">
        <v>43420.608726851853</v>
      </c>
      <c r="G47" s="3">
        <v>42795</v>
      </c>
      <c r="H47" s="3">
        <v>42825</v>
      </c>
      <c r="I47" s="1" t="s">
        <v>70</v>
      </c>
      <c r="J47">
        <v>1234</v>
      </c>
      <c r="K47">
        <v>1231234455</v>
      </c>
      <c r="L47" s="1" t="s">
        <v>151</v>
      </c>
      <c r="N47" s="1" t="s">
        <v>71</v>
      </c>
      <c r="O47" s="1" t="s">
        <v>84</v>
      </c>
      <c r="P47" s="1" t="s">
        <v>84</v>
      </c>
      <c r="Q47" s="1" t="s">
        <v>84</v>
      </c>
      <c r="R47" s="1"/>
      <c r="S47" t="s">
        <v>84</v>
      </c>
      <c r="U47" s="1" t="s">
        <v>84</v>
      </c>
      <c r="V47" s="1" t="s">
        <v>84</v>
      </c>
      <c r="W47" s="1" t="s">
        <v>84</v>
      </c>
      <c r="X47" s="1"/>
      <c r="Y47" s="1"/>
      <c r="Z47" s="1"/>
      <c r="AA47" s="1"/>
      <c r="AC47" s="1"/>
      <c r="AE47" s="1"/>
      <c r="AG47" s="1"/>
      <c r="AP47" s="1" t="s">
        <v>72</v>
      </c>
      <c r="AQ47">
        <v>1</v>
      </c>
      <c r="AR47" s="1" t="s">
        <v>326</v>
      </c>
      <c r="AS47" t="s">
        <v>190</v>
      </c>
      <c r="AT47" t="s">
        <v>327</v>
      </c>
      <c r="AU47" s="1" t="s">
        <v>191</v>
      </c>
      <c r="AV47" s="3">
        <v>42804</v>
      </c>
      <c r="AW47" s="3">
        <v>42804</v>
      </c>
      <c r="AX47" s="3">
        <v>42825</v>
      </c>
      <c r="AY47" s="1" t="s">
        <v>85</v>
      </c>
      <c r="AZ47" s="1" t="s">
        <v>190</v>
      </c>
      <c r="BA47">
        <v>504.3</v>
      </c>
      <c r="BB47">
        <v>10</v>
      </c>
      <c r="BC47">
        <v>56557.3</v>
      </c>
      <c r="BD47" s="1" t="s">
        <v>72</v>
      </c>
      <c r="BE47">
        <v>23</v>
      </c>
      <c r="BF47" s="1" t="s">
        <v>336</v>
      </c>
      <c r="BG47" s="1" t="s">
        <v>163</v>
      </c>
      <c r="BH47">
        <v>86</v>
      </c>
      <c r="BJ47" s="1"/>
      <c r="BK47" s="1" t="s">
        <v>193</v>
      </c>
      <c r="BL47" s="1" t="s">
        <v>86</v>
      </c>
      <c r="BM47">
        <v>0</v>
      </c>
      <c r="BO47" s="1"/>
      <c r="BP47" s="1"/>
      <c r="BQ47">
        <v>24</v>
      </c>
      <c r="BR47">
        <v>56557.3</v>
      </c>
      <c r="BS47">
        <v>56557.3</v>
      </c>
    </row>
    <row r="48" spans="1:71" x14ac:dyDescent="0.35">
      <c r="A48" s="1" t="s">
        <v>67</v>
      </c>
      <c r="B48" s="1" t="s">
        <v>68</v>
      </c>
      <c r="C48" s="1" t="s">
        <v>69</v>
      </c>
      <c r="D48">
        <v>1</v>
      </c>
      <c r="E48">
        <v>1</v>
      </c>
      <c r="F48" s="2">
        <v>43420.608726851853</v>
      </c>
      <c r="G48" s="3">
        <v>42795</v>
      </c>
      <c r="H48" s="3">
        <v>42825</v>
      </c>
      <c r="I48" s="1" t="s">
        <v>70</v>
      </c>
      <c r="J48">
        <v>1234</v>
      </c>
      <c r="K48">
        <v>1231234455</v>
      </c>
      <c r="L48" s="1" t="s">
        <v>151</v>
      </c>
      <c r="N48" s="1" t="s">
        <v>71</v>
      </c>
      <c r="O48" s="1" t="s">
        <v>84</v>
      </c>
      <c r="P48" s="1" t="s">
        <v>84</v>
      </c>
      <c r="Q48" s="1" t="s">
        <v>84</v>
      </c>
      <c r="R48" s="1"/>
      <c r="S48" t="s">
        <v>84</v>
      </c>
      <c r="U48" s="1" t="s">
        <v>84</v>
      </c>
      <c r="V48" s="1" t="s">
        <v>84</v>
      </c>
      <c r="W48" s="1" t="s">
        <v>84</v>
      </c>
      <c r="X48" s="1"/>
      <c r="Y48" s="1"/>
      <c r="Z48" s="1"/>
      <c r="AA48" s="1"/>
      <c r="AC48" s="1"/>
      <c r="AE48" s="1"/>
      <c r="AG48" s="1"/>
      <c r="AP48" s="1" t="s">
        <v>72</v>
      </c>
      <c r="AQ48">
        <v>1</v>
      </c>
      <c r="AR48" s="1" t="s">
        <v>326</v>
      </c>
      <c r="AS48" t="s">
        <v>190</v>
      </c>
      <c r="AT48" t="s">
        <v>327</v>
      </c>
      <c r="AU48" s="1" t="s">
        <v>191</v>
      </c>
      <c r="AV48" s="3">
        <v>42804</v>
      </c>
      <c r="AW48" s="3">
        <v>42804</v>
      </c>
      <c r="AX48" s="3">
        <v>42825</v>
      </c>
      <c r="AY48" s="1" t="s">
        <v>85</v>
      </c>
      <c r="AZ48" s="1" t="s">
        <v>190</v>
      </c>
      <c r="BA48">
        <v>504.3</v>
      </c>
      <c r="BB48">
        <v>10</v>
      </c>
      <c r="BC48">
        <v>56557.3</v>
      </c>
      <c r="BD48" s="1" t="s">
        <v>72</v>
      </c>
      <c r="BE48">
        <v>24</v>
      </c>
      <c r="BF48" s="1" t="s">
        <v>336</v>
      </c>
      <c r="BG48" s="1" t="s">
        <v>86</v>
      </c>
      <c r="BH48">
        <v>0</v>
      </c>
      <c r="BJ48" s="1"/>
      <c r="BK48" s="1"/>
      <c r="BL48" s="1" t="s">
        <v>155</v>
      </c>
      <c r="BM48">
        <v>86</v>
      </c>
      <c r="BO48" s="1"/>
      <c r="BP48" s="1" t="s">
        <v>193</v>
      </c>
      <c r="BQ48">
        <v>24</v>
      </c>
      <c r="BR48">
        <v>56557.3</v>
      </c>
      <c r="BS48">
        <v>56557.3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BS42"/>
  <sheetViews>
    <sheetView workbookViewId="0">
      <selection activeCell="C5" sqref="C5"/>
    </sheetView>
  </sheetViews>
  <sheetFormatPr defaultRowHeight="14.5" x14ac:dyDescent="0.35"/>
  <cols>
    <col min="1" max="1" width="19.453125" bestFit="1" customWidth="1"/>
    <col min="2" max="2" width="15.81640625" bestFit="1" customWidth="1"/>
    <col min="3" max="3" width="15" bestFit="1" customWidth="1"/>
    <col min="4" max="4" width="23" bestFit="1" customWidth="1"/>
    <col min="5" max="5" width="16.08984375" bestFit="1" customWidth="1"/>
    <col min="6" max="6" width="24.7265625" bestFit="1" customWidth="1"/>
    <col min="7" max="7" width="13" bestFit="1" customWidth="1"/>
    <col min="8" max="8" width="12.90625" bestFit="1" customWidth="1"/>
    <col min="9" max="9" width="24.26953125" bestFit="1" customWidth="1"/>
    <col min="10" max="10" width="15.90625" bestFit="1" customWidth="1"/>
    <col min="11" max="11" width="10.81640625" bestFit="1" customWidth="1"/>
    <col min="12" max="12" width="16.81640625" bestFit="1" customWidth="1"/>
    <col min="13" max="13" width="12.54296875" bestFit="1" customWidth="1"/>
    <col min="14" max="14" width="14.26953125" bestFit="1" customWidth="1"/>
    <col min="15" max="15" width="18.81640625" bestFit="1" customWidth="1"/>
    <col min="16" max="16" width="12.36328125" bestFit="1" customWidth="1"/>
    <col min="17" max="17" width="12" bestFit="1" customWidth="1"/>
    <col min="18" max="18" width="10.54296875" bestFit="1" customWidth="1"/>
    <col min="19" max="19" width="13.6328125" bestFit="1" customWidth="1"/>
    <col min="20" max="20" width="14" bestFit="1" customWidth="1"/>
    <col min="21" max="21" width="17.26953125" bestFit="1" customWidth="1"/>
    <col min="22" max="22" width="17.90625" bestFit="1" customWidth="1"/>
    <col min="23" max="23" width="12.08984375" bestFit="1" customWidth="1"/>
    <col min="24" max="24" width="5.81640625" bestFit="1" customWidth="1"/>
    <col min="25" max="25" width="14.81640625" bestFit="1" customWidth="1"/>
    <col min="26" max="26" width="80.7265625" bestFit="1" customWidth="1"/>
    <col min="27" max="27" width="14.54296875" bestFit="1" customWidth="1"/>
    <col min="28" max="28" width="16.453125" bestFit="1" customWidth="1"/>
    <col min="29" max="29" width="38.54296875" bestFit="1" customWidth="1"/>
    <col min="30" max="30" width="17.36328125" bestFit="1" customWidth="1"/>
    <col min="31" max="31" width="49.453125" bestFit="1" customWidth="1"/>
    <col min="32" max="32" width="20.6328125" bestFit="1" customWidth="1"/>
    <col min="33" max="33" width="80.6328125" bestFit="1" customWidth="1"/>
    <col min="34" max="34" width="25.1796875" bestFit="1" customWidth="1"/>
    <col min="35" max="35" width="21.90625" bestFit="1" customWidth="1"/>
    <col min="36" max="36" width="18.453125" bestFit="1" customWidth="1"/>
    <col min="37" max="37" width="15.26953125" bestFit="1" customWidth="1"/>
    <col min="38" max="38" width="24.1796875" bestFit="1" customWidth="1"/>
    <col min="39" max="39" width="20.90625" bestFit="1" customWidth="1"/>
    <col min="40" max="40" width="17.08984375" bestFit="1" customWidth="1"/>
    <col min="41" max="41" width="13.81640625" bestFit="1" customWidth="1"/>
    <col min="42" max="42" width="6.81640625" bestFit="1" customWidth="1"/>
    <col min="43" max="43" width="22.26953125" bestFit="1" customWidth="1"/>
    <col min="44" max="44" width="22.36328125" bestFit="1" customWidth="1"/>
    <col min="45" max="45" width="18.54296875" bestFit="1" customWidth="1"/>
    <col min="46" max="46" width="25.7265625" bestFit="1" customWidth="1"/>
    <col min="47" max="47" width="19.453125" bestFit="1" customWidth="1"/>
    <col min="48" max="48" width="17.6328125" bestFit="1" customWidth="1"/>
    <col min="49" max="49" width="17.7265625" bestFit="1" customWidth="1"/>
    <col min="50" max="50" width="21.08984375" bestFit="1" customWidth="1"/>
    <col min="51" max="51" width="18.6328125" bestFit="1" customWidth="1"/>
    <col min="52" max="52" width="17.36328125" bestFit="1" customWidth="1"/>
    <col min="53" max="53" width="26.36328125" bestFit="1" customWidth="1"/>
    <col min="54" max="54" width="26.54296875" bestFit="1" customWidth="1"/>
    <col min="55" max="55" width="22.7265625" bestFit="1" customWidth="1"/>
    <col min="56" max="56" width="6.81640625" bestFit="1" customWidth="1"/>
    <col min="57" max="57" width="13.90625" bestFit="1" customWidth="1"/>
    <col min="58" max="58" width="21.7265625" bestFit="1" customWidth="1"/>
    <col min="59" max="59" width="20.90625" bestFit="1" customWidth="1"/>
    <col min="60" max="60" width="17.90625" bestFit="1" customWidth="1"/>
    <col min="61" max="61" width="24.1796875" bestFit="1" customWidth="1"/>
    <col min="62" max="62" width="21.90625" bestFit="1" customWidth="1"/>
    <col min="63" max="63" width="21.81640625" bestFit="1" customWidth="1"/>
    <col min="64" max="64" width="17.6328125" bestFit="1" customWidth="1"/>
    <col min="65" max="65" width="14.6328125" bestFit="1" customWidth="1"/>
    <col min="66" max="66" width="20.90625" bestFit="1" customWidth="1"/>
    <col min="67" max="67" width="18.6328125" bestFit="1" customWidth="1"/>
    <col min="68" max="68" width="18.54296875" bestFit="1" customWidth="1"/>
    <col min="69" max="69" width="28.453125" bestFit="1" customWidth="1"/>
    <col min="70" max="70" width="17.1796875" bestFit="1" customWidth="1"/>
    <col min="71" max="71" width="13.90625" bestFit="1" customWidth="1"/>
  </cols>
  <sheetData>
    <row r="1" spans="1:71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65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  <c r="AZ1" t="s">
        <v>50</v>
      </c>
      <c r="BA1" t="s">
        <v>51</v>
      </c>
      <c r="BB1" t="s">
        <v>52</v>
      </c>
      <c r="BC1" t="s">
        <v>53</v>
      </c>
      <c r="BD1" t="s">
        <v>66</v>
      </c>
      <c r="BE1" t="s">
        <v>54</v>
      </c>
      <c r="BF1" t="s">
        <v>55</v>
      </c>
      <c r="BG1" t="s">
        <v>56</v>
      </c>
      <c r="BH1" t="s">
        <v>57</v>
      </c>
      <c r="BI1" t="s">
        <v>101</v>
      </c>
      <c r="BJ1" t="s">
        <v>102</v>
      </c>
      <c r="BK1" t="s">
        <v>58</v>
      </c>
      <c r="BL1" t="s">
        <v>59</v>
      </c>
      <c r="BM1" t="s">
        <v>60</v>
      </c>
      <c r="BN1" t="s">
        <v>103</v>
      </c>
      <c r="BO1" t="s">
        <v>104</v>
      </c>
      <c r="BP1" t="s">
        <v>61</v>
      </c>
      <c r="BQ1" t="s">
        <v>62</v>
      </c>
      <c r="BR1" t="s">
        <v>63</v>
      </c>
      <c r="BS1" t="s">
        <v>64</v>
      </c>
    </row>
    <row r="2" spans="1:71" x14ac:dyDescent="0.35">
      <c r="A2" s="1" t="s">
        <v>67</v>
      </c>
      <c r="B2" s="1" t="s">
        <v>68</v>
      </c>
      <c r="C2" s="1" t="s">
        <v>69</v>
      </c>
      <c r="D2">
        <v>1</v>
      </c>
      <c r="E2">
        <v>1</v>
      </c>
      <c r="F2" s="2">
        <v>43420.622256944444</v>
      </c>
      <c r="G2" s="3">
        <v>42826</v>
      </c>
      <c r="H2" s="3">
        <v>42855</v>
      </c>
      <c r="I2" s="1" t="s">
        <v>70</v>
      </c>
      <c r="J2">
        <v>1234</v>
      </c>
      <c r="K2">
        <v>1231234455</v>
      </c>
      <c r="L2" s="1" t="s">
        <v>151</v>
      </c>
      <c r="N2" s="1" t="s">
        <v>71</v>
      </c>
      <c r="O2" s="1" t="s">
        <v>84</v>
      </c>
      <c r="P2" s="1" t="s">
        <v>84</v>
      </c>
      <c r="Q2" s="1" t="s">
        <v>84</v>
      </c>
      <c r="R2" s="1"/>
      <c r="S2" t="s">
        <v>84</v>
      </c>
      <c r="U2" s="1" t="s">
        <v>84</v>
      </c>
      <c r="V2" s="1" t="s">
        <v>84</v>
      </c>
      <c r="W2" s="1" t="s">
        <v>84</v>
      </c>
      <c r="X2" s="1" t="s">
        <v>72</v>
      </c>
      <c r="Y2" s="1" t="s">
        <v>125</v>
      </c>
      <c r="Z2" s="1" t="s">
        <v>127</v>
      </c>
      <c r="AA2" s="1" t="s">
        <v>73</v>
      </c>
      <c r="AB2">
        <v>0</v>
      </c>
      <c r="AC2" s="1" t="s">
        <v>75</v>
      </c>
      <c r="AD2">
        <v>70</v>
      </c>
      <c r="AE2" s="1" t="s">
        <v>79</v>
      </c>
      <c r="AF2">
        <v>5</v>
      </c>
      <c r="AG2" s="1" t="s">
        <v>130</v>
      </c>
      <c r="AH2">
        <v>0</v>
      </c>
      <c r="AI2">
        <v>0</v>
      </c>
      <c r="AJ2">
        <v>0</v>
      </c>
      <c r="AK2">
        <v>1103</v>
      </c>
      <c r="AL2">
        <v>0</v>
      </c>
      <c r="AM2">
        <v>4412</v>
      </c>
      <c r="AN2">
        <v>0</v>
      </c>
      <c r="AO2">
        <v>4412</v>
      </c>
      <c r="AP2" s="1" t="s">
        <v>72</v>
      </c>
      <c r="AQ2">
        <v>1</v>
      </c>
      <c r="AR2" s="1" t="s">
        <v>317</v>
      </c>
      <c r="AS2" t="s">
        <v>190</v>
      </c>
      <c r="AT2" t="s">
        <v>318</v>
      </c>
      <c r="AU2" s="1" t="s">
        <v>191</v>
      </c>
      <c r="AV2" s="3">
        <v>42835</v>
      </c>
      <c r="AW2" s="3">
        <v>42835</v>
      </c>
      <c r="AX2" s="3">
        <v>42855</v>
      </c>
      <c r="AY2" s="1" t="s">
        <v>85</v>
      </c>
      <c r="AZ2" s="1" t="s">
        <v>190</v>
      </c>
      <c r="BA2">
        <v>564.57000000000005</v>
      </c>
      <c r="BB2">
        <v>8</v>
      </c>
      <c r="BC2">
        <v>12785.57</v>
      </c>
      <c r="BD2" s="1"/>
      <c r="BF2" s="1"/>
      <c r="BG2" s="1"/>
      <c r="BJ2" s="1"/>
      <c r="BK2" s="1"/>
      <c r="BL2" s="1"/>
      <c r="BO2" s="1"/>
      <c r="BP2" s="1"/>
      <c r="BQ2">
        <v>18</v>
      </c>
      <c r="BR2">
        <v>12785.57</v>
      </c>
      <c r="BS2">
        <v>12785.57</v>
      </c>
    </row>
    <row r="3" spans="1:71" x14ac:dyDescent="0.35">
      <c r="A3" s="1" t="s">
        <v>67</v>
      </c>
      <c r="B3" s="1" t="s">
        <v>68</v>
      </c>
      <c r="C3" s="1" t="s">
        <v>69</v>
      </c>
      <c r="D3">
        <v>1</v>
      </c>
      <c r="E3">
        <v>1</v>
      </c>
      <c r="F3" s="2">
        <v>43420.622256944444</v>
      </c>
      <c r="G3" s="3">
        <v>42826</v>
      </c>
      <c r="H3" s="3">
        <v>42855</v>
      </c>
      <c r="I3" s="1" t="s">
        <v>70</v>
      </c>
      <c r="J3">
        <v>1234</v>
      </c>
      <c r="K3">
        <v>1231234455</v>
      </c>
      <c r="L3" s="1" t="s">
        <v>151</v>
      </c>
      <c r="N3" s="1" t="s">
        <v>71</v>
      </c>
      <c r="O3" s="1" t="s">
        <v>84</v>
      </c>
      <c r="P3" s="1" t="s">
        <v>84</v>
      </c>
      <c r="Q3" s="1" t="s">
        <v>84</v>
      </c>
      <c r="R3" s="1"/>
      <c r="S3" t="s">
        <v>84</v>
      </c>
      <c r="U3" s="1" t="s">
        <v>84</v>
      </c>
      <c r="V3" s="1" t="s">
        <v>84</v>
      </c>
      <c r="W3" s="1" t="s">
        <v>84</v>
      </c>
      <c r="X3" s="1" t="s">
        <v>72</v>
      </c>
      <c r="Y3" s="1" t="s">
        <v>197</v>
      </c>
      <c r="Z3" s="1" t="s">
        <v>200</v>
      </c>
      <c r="AA3" s="1" t="s">
        <v>73</v>
      </c>
      <c r="AB3">
        <v>2</v>
      </c>
      <c r="AC3" s="1" t="s">
        <v>76</v>
      </c>
      <c r="AD3">
        <v>201</v>
      </c>
      <c r="AE3" s="1" t="s">
        <v>80</v>
      </c>
      <c r="AF3" t="s">
        <v>204</v>
      </c>
      <c r="AG3" s="1" t="s">
        <v>135</v>
      </c>
      <c r="AH3">
        <v>0</v>
      </c>
      <c r="AI3">
        <v>0</v>
      </c>
      <c r="AJ3">
        <v>0</v>
      </c>
      <c r="AK3">
        <v>0</v>
      </c>
      <c r="AL3">
        <v>47724</v>
      </c>
      <c r="AM3">
        <v>0</v>
      </c>
      <c r="AN3">
        <v>47724</v>
      </c>
      <c r="AO3">
        <v>0</v>
      </c>
      <c r="AP3" s="1" t="s">
        <v>72</v>
      </c>
      <c r="AQ3">
        <v>1</v>
      </c>
      <c r="AR3" s="1" t="s">
        <v>317</v>
      </c>
      <c r="AS3" t="s">
        <v>190</v>
      </c>
      <c r="AT3" t="s">
        <v>318</v>
      </c>
      <c r="AU3" s="1" t="s">
        <v>191</v>
      </c>
      <c r="AV3" s="3">
        <v>42835</v>
      </c>
      <c r="AW3" s="3">
        <v>42835</v>
      </c>
      <c r="AX3" s="3">
        <v>42855</v>
      </c>
      <c r="AY3" s="1" t="s">
        <v>85</v>
      </c>
      <c r="AZ3" s="1" t="s">
        <v>190</v>
      </c>
      <c r="BA3">
        <v>564.57000000000005</v>
      </c>
      <c r="BB3">
        <v>8</v>
      </c>
      <c r="BC3">
        <v>12785.57</v>
      </c>
      <c r="BD3" s="1"/>
      <c r="BF3" s="1"/>
      <c r="BG3" s="1"/>
      <c r="BJ3" s="1"/>
      <c r="BK3" s="1"/>
      <c r="BL3" s="1"/>
      <c r="BO3" s="1"/>
      <c r="BP3" s="1"/>
      <c r="BQ3">
        <v>18</v>
      </c>
      <c r="BR3">
        <v>12785.57</v>
      </c>
      <c r="BS3">
        <v>12785.57</v>
      </c>
    </row>
    <row r="4" spans="1:71" x14ac:dyDescent="0.35">
      <c r="A4" s="1" t="s">
        <v>67</v>
      </c>
      <c r="B4" s="1" t="s">
        <v>68</v>
      </c>
      <c r="C4" s="1" t="s">
        <v>69</v>
      </c>
      <c r="D4">
        <v>1</v>
      </c>
      <c r="E4">
        <v>1</v>
      </c>
      <c r="F4" s="2">
        <v>43420.622256944444</v>
      </c>
      <c r="G4" s="3">
        <v>42826</v>
      </c>
      <c r="H4" s="3">
        <v>42855</v>
      </c>
      <c r="I4" s="1" t="s">
        <v>70</v>
      </c>
      <c r="J4">
        <v>1234</v>
      </c>
      <c r="K4">
        <v>1231234455</v>
      </c>
      <c r="L4" s="1" t="s">
        <v>151</v>
      </c>
      <c r="N4" s="1" t="s">
        <v>71</v>
      </c>
      <c r="O4" s="1" t="s">
        <v>84</v>
      </c>
      <c r="P4" s="1" t="s">
        <v>84</v>
      </c>
      <c r="Q4" s="1" t="s">
        <v>84</v>
      </c>
      <c r="R4" s="1"/>
      <c r="S4" t="s">
        <v>84</v>
      </c>
      <c r="U4" s="1" t="s">
        <v>84</v>
      </c>
      <c r="V4" s="1" t="s">
        <v>84</v>
      </c>
      <c r="W4" s="1" t="s">
        <v>84</v>
      </c>
      <c r="X4" s="1" t="s">
        <v>72</v>
      </c>
      <c r="Y4" s="1" t="s">
        <v>210</v>
      </c>
      <c r="Z4" s="1" t="s">
        <v>211</v>
      </c>
      <c r="AA4" s="1" t="s">
        <v>73</v>
      </c>
      <c r="AB4">
        <v>2</v>
      </c>
      <c r="AC4" s="1" t="s">
        <v>76</v>
      </c>
      <c r="AD4">
        <v>201</v>
      </c>
      <c r="AE4" s="1" t="s">
        <v>80</v>
      </c>
      <c r="AF4" t="s">
        <v>212</v>
      </c>
      <c r="AG4" s="1" t="s">
        <v>213</v>
      </c>
      <c r="AH4">
        <v>0</v>
      </c>
      <c r="AI4">
        <v>0</v>
      </c>
      <c r="AJ4">
        <v>0</v>
      </c>
      <c r="AK4">
        <v>0</v>
      </c>
      <c r="AL4">
        <v>33948</v>
      </c>
      <c r="AM4">
        <v>0</v>
      </c>
      <c r="AN4">
        <v>33948</v>
      </c>
      <c r="AO4">
        <v>0</v>
      </c>
      <c r="AP4" s="1" t="s">
        <v>72</v>
      </c>
      <c r="AQ4">
        <v>1</v>
      </c>
      <c r="AR4" s="1" t="s">
        <v>317</v>
      </c>
      <c r="AS4" t="s">
        <v>190</v>
      </c>
      <c r="AT4" t="s">
        <v>318</v>
      </c>
      <c r="AU4" s="1" t="s">
        <v>191</v>
      </c>
      <c r="AV4" s="3">
        <v>42835</v>
      </c>
      <c r="AW4" s="3">
        <v>42835</v>
      </c>
      <c r="AX4" s="3">
        <v>42855</v>
      </c>
      <c r="AY4" s="1" t="s">
        <v>85</v>
      </c>
      <c r="AZ4" s="1" t="s">
        <v>190</v>
      </c>
      <c r="BA4">
        <v>564.57000000000005</v>
      </c>
      <c r="BB4">
        <v>8</v>
      </c>
      <c r="BC4">
        <v>12785.57</v>
      </c>
      <c r="BD4" s="1"/>
      <c r="BF4" s="1"/>
      <c r="BG4" s="1"/>
      <c r="BJ4" s="1"/>
      <c r="BK4" s="1"/>
      <c r="BL4" s="1"/>
      <c r="BO4" s="1"/>
      <c r="BP4" s="1"/>
      <c r="BQ4">
        <v>18</v>
      </c>
      <c r="BR4">
        <v>12785.57</v>
      </c>
      <c r="BS4">
        <v>12785.57</v>
      </c>
    </row>
    <row r="5" spans="1:71" x14ac:dyDescent="0.35">
      <c r="A5" s="1" t="s">
        <v>67</v>
      </c>
      <c r="B5" s="1" t="s">
        <v>68</v>
      </c>
      <c r="C5" s="1" t="s">
        <v>69</v>
      </c>
      <c r="D5">
        <v>1</v>
      </c>
      <c r="E5">
        <v>1</v>
      </c>
      <c r="F5" s="2">
        <v>43420.622256944444</v>
      </c>
      <c r="G5" s="3">
        <v>42826</v>
      </c>
      <c r="H5" s="3">
        <v>42855</v>
      </c>
      <c r="I5" s="1" t="s">
        <v>70</v>
      </c>
      <c r="J5">
        <v>1234</v>
      </c>
      <c r="K5">
        <v>1231234455</v>
      </c>
      <c r="L5" s="1" t="s">
        <v>151</v>
      </c>
      <c r="N5" s="1" t="s">
        <v>71</v>
      </c>
      <c r="O5" s="1" t="s">
        <v>84</v>
      </c>
      <c r="P5" s="1" t="s">
        <v>84</v>
      </c>
      <c r="Q5" s="1" t="s">
        <v>84</v>
      </c>
      <c r="R5" s="1"/>
      <c r="S5" t="s">
        <v>84</v>
      </c>
      <c r="U5" s="1" t="s">
        <v>84</v>
      </c>
      <c r="V5" s="1" t="s">
        <v>84</v>
      </c>
      <c r="W5" s="1" t="s">
        <v>84</v>
      </c>
      <c r="X5" s="1" t="s">
        <v>72</v>
      </c>
      <c r="Y5" s="1" t="s">
        <v>152</v>
      </c>
      <c r="Z5" s="1" t="s">
        <v>164</v>
      </c>
      <c r="AA5" s="1" t="s">
        <v>73</v>
      </c>
      <c r="AB5">
        <v>2</v>
      </c>
      <c r="AC5" s="1" t="s">
        <v>76</v>
      </c>
      <c r="AD5">
        <v>202</v>
      </c>
      <c r="AE5" s="1" t="s">
        <v>81</v>
      </c>
      <c r="AF5" t="s">
        <v>178</v>
      </c>
      <c r="AG5" s="1" t="s">
        <v>182</v>
      </c>
      <c r="AH5">
        <v>0</v>
      </c>
      <c r="AI5">
        <v>0</v>
      </c>
      <c r="AJ5">
        <v>0</v>
      </c>
      <c r="AK5">
        <v>564.57000000000005</v>
      </c>
      <c r="AL5">
        <v>0</v>
      </c>
      <c r="AM5">
        <v>1472.87</v>
      </c>
      <c r="AN5">
        <v>0</v>
      </c>
      <c r="AO5">
        <v>1472.87</v>
      </c>
      <c r="AP5" s="1" t="s">
        <v>72</v>
      </c>
      <c r="AQ5">
        <v>1</v>
      </c>
      <c r="AR5" s="1" t="s">
        <v>317</v>
      </c>
      <c r="AS5" t="s">
        <v>190</v>
      </c>
      <c r="AT5" t="s">
        <v>318</v>
      </c>
      <c r="AU5" s="1" t="s">
        <v>191</v>
      </c>
      <c r="AV5" s="3">
        <v>42835</v>
      </c>
      <c r="AW5" s="3">
        <v>42835</v>
      </c>
      <c r="AX5" s="3">
        <v>42855</v>
      </c>
      <c r="AY5" s="1" t="s">
        <v>85</v>
      </c>
      <c r="AZ5" s="1" t="s">
        <v>190</v>
      </c>
      <c r="BA5">
        <v>564.57000000000005</v>
      </c>
      <c r="BB5">
        <v>8</v>
      </c>
      <c r="BC5">
        <v>12785.57</v>
      </c>
      <c r="BD5" s="1"/>
      <c r="BF5" s="1"/>
      <c r="BG5" s="1"/>
      <c r="BJ5" s="1"/>
      <c r="BK5" s="1"/>
      <c r="BL5" s="1"/>
      <c r="BO5" s="1"/>
      <c r="BP5" s="1"/>
      <c r="BQ5">
        <v>18</v>
      </c>
      <c r="BR5">
        <v>12785.57</v>
      </c>
      <c r="BS5">
        <v>12785.57</v>
      </c>
    </row>
    <row r="6" spans="1:71" x14ac:dyDescent="0.35">
      <c r="A6" s="1" t="s">
        <v>67</v>
      </c>
      <c r="B6" s="1" t="s">
        <v>68</v>
      </c>
      <c r="C6" s="1" t="s">
        <v>69</v>
      </c>
      <c r="D6">
        <v>1</v>
      </c>
      <c r="E6">
        <v>1</v>
      </c>
      <c r="F6" s="2">
        <v>43420.622256944444</v>
      </c>
      <c r="G6" s="3">
        <v>42826</v>
      </c>
      <c r="H6" s="3">
        <v>42855</v>
      </c>
      <c r="I6" s="1" t="s">
        <v>70</v>
      </c>
      <c r="J6">
        <v>1234</v>
      </c>
      <c r="K6">
        <v>1231234455</v>
      </c>
      <c r="L6" s="1" t="s">
        <v>151</v>
      </c>
      <c r="N6" s="1" t="s">
        <v>71</v>
      </c>
      <c r="O6" s="1" t="s">
        <v>84</v>
      </c>
      <c r="P6" s="1" t="s">
        <v>84</v>
      </c>
      <c r="Q6" s="1" t="s">
        <v>84</v>
      </c>
      <c r="R6" s="1"/>
      <c r="S6" t="s">
        <v>84</v>
      </c>
      <c r="U6" s="1" t="s">
        <v>84</v>
      </c>
      <c r="V6" s="1" t="s">
        <v>84</v>
      </c>
      <c r="W6" s="1" t="s">
        <v>84</v>
      </c>
      <c r="X6" s="1" t="s">
        <v>72</v>
      </c>
      <c r="Y6" s="1" t="s">
        <v>153</v>
      </c>
      <c r="Z6" s="1" t="s">
        <v>165</v>
      </c>
      <c r="AA6" s="1" t="s">
        <v>73</v>
      </c>
      <c r="AB6">
        <v>2</v>
      </c>
      <c r="AC6" s="1" t="s">
        <v>76</v>
      </c>
      <c r="AD6">
        <v>202</v>
      </c>
      <c r="AE6" s="1" t="s">
        <v>81</v>
      </c>
      <c r="AF6" t="s">
        <v>179</v>
      </c>
      <c r="AG6" s="1" t="s">
        <v>183</v>
      </c>
      <c r="AH6">
        <v>0</v>
      </c>
      <c r="AI6">
        <v>0</v>
      </c>
      <c r="AJ6">
        <v>0</v>
      </c>
      <c r="AK6">
        <v>0</v>
      </c>
      <c r="AL6">
        <v>0</v>
      </c>
      <c r="AM6">
        <v>2337</v>
      </c>
      <c r="AN6">
        <v>0</v>
      </c>
      <c r="AO6">
        <v>2337</v>
      </c>
      <c r="AP6" s="1" t="s">
        <v>72</v>
      </c>
      <c r="AQ6">
        <v>1</v>
      </c>
      <c r="AR6" s="1" t="s">
        <v>317</v>
      </c>
      <c r="AS6" t="s">
        <v>190</v>
      </c>
      <c r="AT6" t="s">
        <v>318</v>
      </c>
      <c r="AU6" s="1" t="s">
        <v>191</v>
      </c>
      <c r="AV6" s="3">
        <v>42835</v>
      </c>
      <c r="AW6" s="3">
        <v>42835</v>
      </c>
      <c r="AX6" s="3">
        <v>42855</v>
      </c>
      <c r="AY6" s="1" t="s">
        <v>85</v>
      </c>
      <c r="AZ6" s="1" t="s">
        <v>190</v>
      </c>
      <c r="BA6">
        <v>564.57000000000005</v>
      </c>
      <c r="BB6">
        <v>8</v>
      </c>
      <c r="BC6">
        <v>12785.57</v>
      </c>
      <c r="BD6" s="1"/>
      <c r="BF6" s="1"/>
      <c r="BG6" s="1"/>
      <c r="BJ6" s="1"/>
      <c r="BK6" s="1"/>
      <c r="BL6" s="1"/>
      <c r="BO6" s="1"/>
      <c r="BP6" s="1"/>
      <c r="BQ6">
        <v>18</v>
      </c>
      <c r="BR6">
        <v>12785.57</v>
      </c>
      <c r="BS6">
        <v>12785.57</v>
      </c>
    </row>
    <row r="7" spans="1:71" x14ac:dyDescent="0.35">
      <c r="A7" s="1" t="s">
        <v>67</v>
      </c>
      <c r="B7" s="1" t="s">
        <v>68</v>
      </c>
      <c r="C7" s="1" t="s">
        <v>69</v>
      </c>
      <c r="D7">
        <v>1</v>
      </c>
      <c r="E7">
        <v>1</v>
      </c>
      <c r="F7" s="2">
        <v>43420.622256944444</v>
      </c>
      <c r="G7" s="3">
        <v>42826</v>
      </c>
      <c r="H7" s="3">
        <v>42855</v>
      </c>
      <c r="I7" s="1" t="s">
        <v>70</v>
      </c>
      <c r="J7">
        <v>1234</v>
      </c>
      <c r="K7">
        <v>1231234455</v>
      </c>
      <c r="L7" s="1" t="s">
        <v>151</v>
      </c>
      <c r="N7" s="1" t="s">
        <v>71</v>
      </c>
      <c r="O7" s="1" t="s">
        <v>84</v>
      </c>
      <c r="P7" s="1" t="s">
        <v>84</v>
      </c>
      <c r="Q7" s="1" t="s">
        <v>84</v>
      </c>
      <c r="R7" s="1"/>
      <c r="S7" t="s">
        <v>84</v>
      </c>
      <c r="U7" s="1" t="s">
        <v>84</v>
      </c>
      <c r="V7" s="1" t="s">
        <v>84</v>
      </c>
      <c r="W7" s="1" t="s">
        <v>84</v>
      </c>
      <c r="X7" s="1" t="s">
        <v>72</v>
      </c>
      <c r="Y7" s="1" t="s">
        <v>154</v>
      </c>
      <c r="Z7" s="1" t="s">
        <v>166</v>
      </c>
      <c r="AA7" s="1" t="s">
        <v>73</v>
      </c>
      <c r="AB7">
        <v>2</v>
      </c>
      <c r="AC7" s="1" t="s">
        <v>76</v>
      </c>
      <c r="AD7">
        <v>202</v>
      </c>
      <c r="AE7" s="1" t="s">
        <v>81</v>
      </c>
      <c r="AF7" t="s">
        <v>180</v>
      </c>
      <c r="AG7" s="1" t="s">
        <v>184</v>
      </c>
      <c r="AH7">
        <v>0</v>
      </c>
      <c r="AI7">
        <v>0</v>
      </c>
      <c r="AJ7">
        <v>0</v>
      </c>
      <c r="AK7">
        <v>1430</v>
      </c>
      <c r="AL7">
        <v>0</v>
      </c>
      <c r="AM7">
        <v>4290</v>
      </c>
      <c r="AN7">
        <v>0</v>
      </c>
      <c r="AO7">
        <v>4290</v>
      </c>
      <c r="AP7" s="1" t="s">
        <v>72</v>
      </c>
      <c r="AQ7">
        <v>1</v>
      </c>
      <c r="AR7" s="1" t="s">
        <v>317</v>
      </c>
      <c r="AS7" t="s">
        <v>190</v>
      </c>
      <c r="AT7" t="s">
        <v>318</v>
      </c>
      <c r="AU7" s="1" t="s">
        <v>191</v>
      </c>
      <c r="AV7" s="3">
        <v>42835</v>
      </c>
      <c r="AW7" s="3">
        <v>42835</v>
      </c>
      <c r="AX7" s="3">
        <v>42855</v>
      </c>
      <c r="AY7" s="1" t="s">
        <v>85</v>
      </c>
      <c r="AZ7" s="1" t="s">
        <v>190</v>
      </c>
      <c r="BA7">
        <v>564.57000000000005</v>
      </c>
      <c r="BB7">
        <v>8</v>
      </c>
      <c r="BC7">
        <v>12785.57</v>
      </c>
      <c r="BD7" s="1"/>
      <c r="BF7" s="1"/>
      <c r="BG7" s="1"/>
      <c r="BJ7" s="1"/>
      <c r="BK7" s="1"/>
      <c r="BL7" s="1"/>
      <c r="BO7" s="1"/>
      <c r="BP7" s="1"/>
      <c r="BQ7">
        <v>18</v>
      </c>
      <c r="BR7">
        <v>12785.57</v>
      </c>
      <c r="BS7">
        <v>12785.57</v>
      </c>
    </row>
    <row r="8" spans="1:71" x14ac:dyDescent="0.35">
      <c r="A8" s="1" t="s">
        <v>67</v>
      </c>
      <c r="B8" s="1" t="s">
        <v>68</v>
      </c>
      <c r="C8" s="1" t="s">
        <v>69</v>
      </c>
      <c r="D8">
        <v>1</v>
      </c>
      <c r="E8">
        <v>1</v>
      </c>
      <c r="F8" s="2">
        <v>43420.622256944444</v>
      </c>
      <c r="G8" s="3">
        <v>42826</v>
      </c>
      <c r="H8" s="3">
        <v>42855</v>
      </c>
      <c r="I8" s="1" t="s">
        <v>70</v>
      </c>
      <c r="J8">
        <v>1234</v>
      </c>
      <c r="K8">
        <v>1231234455</v>
      </c>
      <c r="L8" s="1" t="s">
        <v>151</v>
      </c>
      <c r="N8" s="1" t="s">
        <v>71</v>
      </c>
      <c r="O8" s="1" t="s">
        <v>84</v>
      </c>
      <c r="P8" s="1" t="s">
        <v>84</v>
      </c>
      <c r="Q8" s="1" t="s">
        <v>84</v>
      </c>
      <c r="R8" s="1"/>
      <c r="S8" t="s">
        <v>84</v>
      </c>
      <c r="U8" s="1" t="s">
        <v>84</v>
      </c>
      <c r="V8" s="1" t="s">
        <v>84</v>
      </c>
      <c r="W8" s="1" t="s">
        <v>84</v>
      </c>
      <c r="X8" s="1" t="s">
        <v>72</v>
      </c>
      <c r="Y8" s="1" t="s">
        <v>198</v>
      </c>
      <c r="Z8" s="1" t="s">
        <v>201</v>
      </c>
      <c r="AA8" s="1" t="s">
        <v>73</v>
      </c>
      <c r="AB8">
        <v>2</v>
      </c>
      <c r="AC8" s="1" t="s">
        <v>76</v>
      </c>
      <c r="AD8">
        <v>202</v>
      </c>
      <c r="AE8" s="1" t="s">
        <v>81</v>
      </c>
      <c r="AF8" t="s">
        <v>205</v>
      </c>
      <c r="AG8" s="1" t="s">
        <v>207</v>
      </c>
      <c r="AH8">
        <v>0</v>
      </c>
      <c r="AI8">
        <v>0</v>
      </c>
      <c r="AJ8">
        <v>0</v>
      </c>
      <c r="AK8">
        <v>0</v>
      </c>
      <c r="AL8">
        <v>0</v>
      </c>
      <c r="AM8">
        <v>2952</v>
      </c>
      <c r="AN8">
        <v>0</v>
      </c>
      <c r="AO8">
        <v>2952</v>
      </c>
      <c r="AP8" s="1" t="s">
        <v>72</v>
      </c>
      <c r="AQ8">
        <v>1</v>
      </c>
      <c r="AR8" s="1" t="s">
        <v>317</v>
      </c>
      <c r="AS8" t="s">
        <v>190</v>
      </c>
      <c r="AT8" t="s">
        <v>318</v>
      </c>
      <c r="AU8" s="1" t="s">
        <v>191</v>
      </c>
      <c r="AV8" s="3">
        <v>42835</v>
      </c>
      <c r="AW8" s="3">
        <v>42835</v>
      </c>
      <c r="AX8" s="3">
        <v>42855</v>
      </c>
      <c r="AY8" s="1" t="s">
        <v>85</v>
      </c>
      <c r="AZ8" s="1" t="s">
        <v>190</v>
      </c>
      <c r="BA8">
        <v>564.57000000000005</v>
      </c>
      <c r="BB8">
        <v>8</v>
      </c>
      <c r="BC8">
        <v>12785.57</v>
      </c>
      <c r="BD8" s="1"/>
      <c r="BF8" s="1"/>
      <c r="BG8" s="1"/>
      <c r="BJ8" s="1"/>
      <c r="BK8" s="1"/>
      <c r="BL8" s="1"/>
      <c r="BO8" s="1"/>
      <c r="BP8" s="1"/>
      <c r="BQ8">
        <v>18</v>
      </c>
      <c r="BR8">
        <v>12785.57</v>
      </c>
      <c r="BS8">
        <v>12785.57</v>
      </c>
    </row>
    <row r="9" spans="1:71" x14ac:dyDescent="0.35">
      <c r="A9" s="1" t="s">
        <v>67</v>
      </c>
      <c r="B9" s="1" t="s">
        <v>68</v>
      </c>
      <c r="C9" s="1" t="s">
        <v>69</v>
      </c>
      <c r="D9">
        <v>1</v>
      </c>
      <c r="E9">
        <v>1</v>
      </c>
      <c r="F9" s="2">
        <v>43420.622256944444</v>
      </c>
      <c r="G9" s="3">
        <v>42826</v>
      </c>
      <c r="H9" s="3">
        <v>42855</v>
      </c>
      <c r="I9" s="1" t="s">
        <v>70</v>
      </c>
      <c r="J9">
        <v>1234</v>
      </c>
      <c r="K9">
        <v>1231234455</v>
      </c>
      <c r="L9" s="1" t="s">
        <v>151</v>
      </c>
      <c r="N9" s="1" t="s">
        <v>71</v>
      </c>
      <c r="O9" s="1" t="s">
        <v>84</v>
      </c>
      <c r="P9" s="1" t="s">
        <v>84</v>
      </c>
      <c r="Q9" s="1" t="s">
        <v>84</v>
      </c>
      <c r="R9" s="1"/>
      <c r="S9" t="s">
        <v>84</v>
      </c>
      <c r="U9" s="1" t="s">
        <v>84</v>
      </c>
      <c r="V9" s="1" t="s">
        <v>84</v>
      </c>
      <c r="W9" s="1" t="s">
        <v>84</v>
      </c>
      <c r="X9" s="1" t="s">
        <v>72</v>
      </c>
      <c r="Y9" s="1" t="s">
        <v>155</v>
      </c>
      <c r="Z9" s="1" t="s">
        <v>167</v>
      </c>
      <c r="AA9" s="1" t="s">
        <v>73</v>
      </c>
      <c r="AB9">
        <v>2</v>
      </c>
      <c r="AC9" s="1" t="s">
        <v>76</v>
      </c>
      <c r="AD9">
        <v>220</v>
      </c>
      <c r="AE9" s="1" t="s">
        <v>176</v>
      </c>
      <c r="AF9">
        <v>3</v>
      </c>
      <c r="AG9" s="1" t="s">
        <v>145</v>
      </c>
      <c r="AH9">
        <v>0</v>
      </c>
      <c r="AI9">
        <v>0</v>
      </c>
      <c r="AJ9">
        <v>0</v>
      </c>
      <c r="AK9">
        <v>1018</v>
      </c>
      <c r="AL9">
        <v>0</v>
      </c>
      <c r="AM9">
        <v>4393</v>
      </c>
      <c r="AN9">
        <v>0</v>
      </c>
      <c r="AO9">
        <v>4393</v>
      </c>
      <c r="AP9" s="1" t="s">
        <v>72</v>
      </c>
      <c r="AQ9">
        <v>1</v>
      </c>
      <c r="AR9" s="1" t="s">
        <v>317</v>
      </c>
      <c r="AS9" t="s">
        <v>190</v>
      </c>
      <c r="AT9" t="s">
        <v>318</v>
      </c>
      <c r="AU9" s="1" t="s">
        <v>191</v>
      </c>
      <c r="AV9" s="3">
        <v>42835</v>
      </c>
      <c r="AW9" s="3">
        <v>42835</v>
      </c>
      <c r="AX9" s="3">
        <v>42855</v>
      </c>
      <c r="AY9" s="1" t="s">
        <v>85</v>
      </c>
      <c r="AZ9" s="1" t="s">
        <v>190</v>
      </c>
      <c r="BA9">
        <v>564.57000000000005</v>
      </c>
      <c r="BB9">
        <v>8</v>
      </c>
      <c r="BC9">
        <v>12785.57</v>
      </c>
      <c r="BD9" s="1"/>
      <c r="BF9" s="1"/>
      <c r="BG9" s="1"/>
      <c r="BJ9" s="1"/>
      <c r="BK9" s="1"/>
      <c r="BL9" s="1"/>
      <c r="BO9" s="1"/>
      <c r="BP9" s="1"/>
      <c r="BQ9">
        <v>18</v>
      </c>
      <c r="BR9">
        <v>12785.57</v>
      </c>
      <c r="BS9">
        <v>12785.57</v>
      </c>
    </row>
    <row r="10" spans="1:71" x14ac:dyDescent="0.35">
      <c r="A10" s="1" t="s">
        <v>67</v>
      </c>
      <c r="B10" s="1" t="s">
        <v>68</v>
      </c>
      <c r="C10" s="1" t="s">
        <v>69</v>
      </c>
      <c r="D10">
        <v>1</v>
      </c>
      <c r="E10">
        <v>1</v>
      </c>
      <c r="F10" s="2">
        <v>43420.622256944444</v>
      </c>
      <c r="G10" s="3">
        <v>42826</v>
      </c>
      <c r="H10" s="3">
        <v>42855</v>
      </c>
      <c r="I10" s="1" t="s">
        <v>70</v>
      </c>
      <c r="J10">
        <v>1234</v>
      </c>
      <c r="K10">
        <v>1231234455</v>
      </c>
      <c r="L10" s="1" t="s">
        <v>151</v>
      </c>
      <c r="N10" s="1" t="s">
        <v>71</v>
      </c>
      <c r="O10" s="1" t="s">
        <v>84</v>
      </c>
      <c r="P10" s="1" t="s">
        <v>84</v>
      </c>
      <c r="Q10" s="1" t="s">
        <v>84</v>
      </c>
      <c r="R10" s="1"/>
      <c r="S10" t="s">
        <v>84</v>
      </c>
      <c r="U10" s="1" t="s">
        <v>84</v>
      </c>
      <c r="V10" s="1" t="s">
        <v>84</v>
      </c>
      <c r="W10" s="1" t="s">
        <v>84</v>
      </c>
      <c r="X10" s="1" t="s">
        <v>72</v>
      </c>
      <c r="Y10" s="1" t="s">
        <v>110</v>
      </c>
      <c r="Z10" s="1" t="s">
        <v>113</v>
      </c>
      <c r="AA10" s="1" t="s">
        <v>73</v>
      </c>
      <c r="AB10">
        <v>2</v>
      </c>
      <c r="AC10" s="1" t="s">
        <v>76</v>
      </c>
      <c r="AD10">
        <v>221</v>
      </c>
      <c r="AE10" s="1" t="s">
        <v>116</v>
      </c>
      <c r="AF10">
        <v>1</v>
      </c>
      <c r="AG10" s="1" t="s">
        <v>119</v>
      </c>
      <c r="AH10">
        <v>0</v>
      </c>
      <c r="AI10">
        <v>0</v>
      </c>
      <c r="AJ10">
        <v>0</v>
      </c>
      <c r="AK10">
        <v>0</v>
      </c>
      <c r="AL10">
        <v>437</v>
      </c>
      <c r="AM10">
        <v>15272</v>
      </c>
      <c r="AN10">
        <v>0</v>
      </c>
      <c r="AO10">
        <v>14835</v>
      </c>
      <c r="AP10" s="1" t="s">
        <v>72</v>
      </c>
      <c r="AQ10">
        <v>1</v>
      </c>
      <c r="AR10" s="1" t="s">
        <v>317</v>
      </c>
      <c r="AS10" t="s">
        <v>190</v>
      </c>
      <c r="AT10" t="s">
        <v>318</v>
      </c>
      <c r="AU10" s="1" t="s">
        <v>191</v>
      </c>
      <c r="AV10" s="3">
        <v>42835</v>
      </c>
      <c r="AW10" s="3">
        <v>42835</v>
      </c>
      <c r="AX10" s="3">
        <v>42855</v>
      </c>
      <c r="AY10" s="1" t="s">
        <v>85</v>
      </c>
      <c r="AZ10" s="1" t="s">
        <v>190</v>
      </c>
      <c r="BA10">
        <v>564.57000000000005</v>
      </c>
      <c r="BB10">
        <v>8</v>
      </c>
      <c r="BC10">
        <v>12785.57</v>
      </c>
      <c r="BD10" s="1"/>
      <c r="BF10" s="1"/>
      <c r="BG10" s="1"/>
      <c r="BJ10" s="1"/>
      <c r="BK10" s="1"/>
      <c r="BL10" s="1"/>
      <c r="BO10" s="1"/>
      <c r="BP10" s="1"/>
      <c r="BQ10">
        <v>18</v>
      </c>
      <c r="BR10">
        <v>12785.57</v>
      </c>
      <c r="BS10">
        <v>12785.57</v>
      </c>
    </row>
    <row r="11" spans="1:71" x14ac:dyDescent="0.35">
      <c r="A11" s="1" t="s">
        <v>67</v>
      </c>
      <c r="B11" s="1" t="s">
        <v>68</v>
      </c>
      <c r="C11" s="1" t="s">
        <v>69</v>
      </c>
      <c r="D11">
        <v>1</v>
      </c>
      <c r="E11">
        <v>1</v>
      </c>
      <c r="F11" s="2">
        <v>43420.622256944444</v>
      </c>
      <c r="G11" s="3">
        <v>42826</v>
      </c>
      <c r="H11" s="3">
        <v>42855</v>
      </c>
      <c r="I11" s="1" t="s">
        <v>70</v>
      </c>
      <c r="J11">
        <v>1234</v>
      </c>
      <c r="K11">
        <v>1231234455</v>
      </c>
      <c r="L11" s="1" t="s">
        <v>151</v>
      </c>
      <c r="N11" s="1" t="s">
        <v>71</v>
      </c>
      <c r="O11" s="1" t="s">
        <v>84</v>
      </c>
      <c r="P11" s="1" t="s">
        <v>84</v>
      </c>
      <c r="Q11" s="1" t="s">
        <v>84</v>
      </c>
      <c r="R11" s="1"/>
      <c r="S11" t="s">
        <v>84</v>
      </c>
      <c r="U11" s="1" t="s">
        <v>84</v>
      </c>
      <c r="V11" s="1" t="s">
        <v>84</v>
      </c>
      <c r="W11" s="1" t="s">
        <v>84</v>
      </c>
      <c r="X11" s="1" t="s">
        <v>72</v>
      </c>
      <c r="Y11" s="1" t="s">
        <v>111</v>
      </c>
      <c r="Z11" s="1" t="s">
        <v>114</v>
      </c>
      <c r="AA11" s="1" t="s">
        <v>73</v>
      </c>
      <c r="AB11">
        <v>2</v>
      </c>
      <c r="AC11" s="1" t="s">
        <v>76</v>
      </c>
      <c r="AD11">
        <v>221</v>
      </c>
      <c r="AE11" s="1" t="s">
        <v>116</v>
      </c>
      <c r="AF11">
        <v>2</v>
      </c>
      <c r="AG11" s="1" t="s">
        <v>120</v>
      </c>
      <c r="AH11">
        <v>0</v>
      </c>
      <c r="AI11">
        <v>0</v>
      </c>
      <c r="AJ11">
        <v>372.97</v>
      </c>
      <c r="AK11">
        <v>0</v>
      </c>
      <c r="AL11">
        <v>1629.61</v>
      </c>
      <c r="AM11">
        <v>0</v>
      </c>
      <c r="AN11">
        <v>1629.61</v>
      </c>
      <c r="AO11">
        <v>0</v>
      </c>
      <c r="AP11" s="1" t="s">
        <v>72</v>
      </c>
      <c r="AQ11">
        <v>1</v>
      </c>
      <c r="AR11" s="1" t="s">
        <v>317</v>
      </c>
      <c r="AS11" t="s">
        <v>190</v>
      </c>
      <c r="AT11" t="s">
        <v>318</v>
      </c>
      <c r="AU11" s="1" t="s">
        <v>191</v>
      </c>
      <c r="AV11" s="3">
        <v>42835</v>
      </c>
      <c r="AW11" s="3">
        <v>42835</v>
      </c>
      <c r="AX11" s="3">
        <v>42855</v>
      </c>
      <c r="AY11" s="1" t="s">
        <v>85</v>
      </c>
      <c r="AZ11" s="1" t="s">
        <v>190</v>
      </c>
      <c r="BA11">
        <v>564.57000000000005</v>
      </c>
      <c r="BB11">
        <v>8</v>
      </c>
      <c r="BC11">
        <v>12785.57</v>
      </c>
      <c r="BD11" s="1"/>
      <c r="BF11" s="1"/>
      <c r="BG11" s="1"/>
      <c r="BJ11" s="1"/>
      <c r="BK11" s="1"/>
      <c r="BL11" s="1"/>
      <c r="BO11" s="1"/>
      <c r="BP11" s="1"/>
      <c r="BQ11">
        <v>18</v>
      </c>
      <c r="BR11">
        <v>12785.57</v>
      </c>
      <c r="BS11">
        <v>12785.57</v>
      </c>
    </row>
    <row r="12" spans="1:71" x14ac:dyDescent="0.35">
      <c r="A12" s="1" t="s">
        <v>67</v>
      </c>
      <c r="B12" s="1" t="s">
        <v>68</v>
      </c>
      <c r="C12" s="1" t="s">
        <v>69</v>
      </c>
      <c r="D12">
        <v>1</v>
      </c>
      <c r="E12">
        <v>1</v>
      </c>
      <c r="F12" s="2">
        <v>43420.622256944444</v>
      </c>
      <c r="G12" s="3">
        <v>42826</v>
      </c>
      <c r="H12" s="3">
        <v>42855</v>
      </c>
      <c r="I12" s="1" t="s">
        <v>70</v>
      </c>
      <c r="J12">
        <v>1234</v>
      </c>
      <c r="K12">
        <v>1231234455</v>
      </c>
      <c r="L12" s="1" t="s">
        <v>151</v>
      </c>
      <c r="N12" s="1" t="s">
        <v>71</v>
      </c>
      <c r="O12" s="1" t="s">
        <v>84</v>
      </c>
      <c r="P12" s="1" t="s">
        <v>84</v>
      </c>
      <c r="Q12" s="1" t="s">
        <v>84</v>
      </c>
      <c r="R12" s="1"/>
      <c r="S12" t="s">
        <v>84</v>
      </c>
      <c r="U12" s="1" t="s">
        <v>84</v>
      </c>
      <c r="V12" s="1" t="s">
        <v>84</v>
      </c>
      <c r="W12" s="1" t="s">
        <v>84</v>
      </c>
      <c r="X12" s="1" t="s">
        <v>72</v>
      </c>
      <c r="Y12" s="1" t="s">
        <v>156</v>
      </c>
      <c r="Z12" s="1" t="s">
        <v>141</v>
      </c>
      <c r="AA12" s="1" t="s">
        <v>73</v>
      </c>
      <c r="AB12">
        <v>2</v>
      </c>
      <c r="AC12" s="1" t="s">
        <v>76</v>
      </c>
      <c r="AD12">
        <v>230</v>
      </c>
      <c r="AE12" s="1" t="s">
        <v>141</v>
      </c>
      <c r="AG12" s="1" t="s">
        <v>141</v>
      </c>
      <c r="AH12">
        <v>0</v>
      </c>
      <c r="AI12">
        <v>0</v>
      </c>
      <c r="AJ12">
        <v>0</v>
      </c>
      <c r="AK12">
        <v>8670</v>
      </c>
      <c r="AL12">
        <v>0</v>
      </c>
      <c r="AM12">
        <v>38260</v>
      </c>
      <c r="AN12">
        <v>0</v>
      </c>
      <c r="AO12">
        <v>38260</v>
      </c>
      <c r="AP12" s="1" t="s">
        <v>72</v>
      </c>
      <c r="AQ12">
        <v>1</v>
      </c>
      <c r="AR12" s="1" t="s">
        <v>317</v>
      </c>
      <c r="AS12" t="s">
        <v>190</v>
      </c>
      <c r="AT12" t="s">
        <v>318</v>
      </c>
      <c r="AU12" s="1" t="s">
        <v>191</v>
      </c>
      <c r="AV12" s="3">
        <v>42835</v>
      </c>
      <c r="AW12" s="3">
        <v>42835</v>
      </c>
      <c r="AX12" s="3">
        <v>42855</v>
      </c>
      <c r="AY12" s="1" t="s">
        <v>85</v>
      </c>
      <c r="AZ12" s="1" t="s">
        <v>190</v>
      </c>
      <c r="BA12">
        <v>564.57000000000005</v>
      </c>
      <c r="BB12">
        <v>8</v>
      </c>
      <c r="BC12">
        <v>12785.57</v>
      </c>
      <c r="BD12" s="1"/>
      <c r="BF12" s="1"/>
      <c r="BG12" s="1"/>
      <c r="BJ12" s="1"/>
      <c r="BK12" s="1"/>
      <c r="BL12" s="1"/>
      <c r="BO12" s="1"/>
      <c r="BP12" s="1"/>
      <c r="BQ12">
        <v>18</v>
      </c>
      <c r="BR12">
        <v>12785.57</v>
      </c>
      <c r="BS12">
        <v>12785.57</v>
      </c>
    </row>
    <row r="13" spans="1:71" x14ac:dyDescent="0.35">
      <c r="A13" s="1" t="s">
        <v>67</v>
      </c>
      <c r="B13" s="1" t="s">
        <v>68</v>
      </c>
      <c r="C13" s="1" t="s">
        <v>69</v>
      </c>
      <c r="D13">
        <v>1</v>
      </c>
      <c r="E13">
        <v>1</v>
      </c>
      <c r="F13" s="2">
        <v>43420.622256944444</v>
      </c>
      <c r="G13" s="3">
        <v>42826</v>
      </c>
      <c r="H13" s="3">
        <v>42855</v>
      </c>
      <c r="I13" s="1" t="s">
        <v>70</v>
      </c>
      <c r="J13">
        <v>1234</v>
      </c>
      <c r="K13">
        <v>1231234455</v>
      </c>
      <c r="L13" s="1" t="s">
        <v>151</v>
      </c>
      <c r="N13" s="1" t="s">
        <v>71</v>
      </c>
      <c r="O13" s="1" t="s">
        <v>84</v>
      </c>
      <c r="P13" s="1" t="s">
        <v>84</v>
      </c>
      <c r="Q13" s="1" t="s">
        <v>84</v>
      </c>
      <c r="R13" s="1"/>
      <c r="S13" t="s">
        <v>84</v>
      </c>
      <c r="U13" s="1" t="s">
        <v>84</v>
      </c>
      <c r="V13" s="1" t="s">
        <v>84</v>
      </c>
      <c r="W13" s="1" t="s">
        <v>84</v>
      </c>
      <c r="X13" s="1" t="s">
        <v>72</v>
      </c>
      <c r="Y13" s="1" t="s">
        <v>126</v>
      </c>
      <c r="Z13" s="1" t="s">
        <v>128</v>
      </c>
      <c r="AA13" s="1" t="s">
        <v>74</v>
      </c>
      <c r="AB13">
        <v>4</v>
      </c>
      <c r="AC13" s="1" t="s">
        <v>77</v>
      </c>
      <c r="AD13">
        <v>401</v>
      </c>
      <c r="AE13" s="1" t="s">
        <v>83</v>
      </c>
      <c r="AF13" t="s">
        <v>129</v>
      </c>
      <c r="AG13" s="1" t="s">
        <v>131</v>
      </c>
      <c r="AH13">
        <v>0</v>
      </c>
      <c r="AI13">
        <v>0</v>
      </c>
      <c r="AJ13">
        <v>873</v>
      </c>
      <c r="AK13">
        <v>0</v>
      </c>
      <c r="AL13">
        <v>3492</v>
      </c>
      <c r="AM13">
        <v>0</v>
      </c>
      <c r="AN13">
        <v>3492</v>
      </c>
      <c r="AO13">
        <v>0</v>
      </c>
      <c r="AP13" s="1" t="s">
        <v>72</v>
      </c>
      <c r="AQ13">
        <v>1</v>
      </c>
      <c r="AR13" s="1" t="s">
        <v>317</v>
      </c>
      <c r="AS13" t="s">
        <v>190</v>
      </c>
      <c r="AT13" t="s">
        <v>318</v>
      </c>
      <c r="AU13" s="1" t="s">
        <v>191</v>
      </c>
      <c r="AV13" s="3">
        <v>42835</v>
      </c>
      <c r="AW13" s="3">
        <v>42835</v>
      </c>
      <c r="AX13" s="3">
        <v>42855</v>
      </c>
      <c r="AY13" s="1" t="s">
        <v>85</v>
      </c>
      <c r="AZ13" s="1" t="s">
        <v>190</v>
      </c>
      <c r="BA13">
        <v>564.57000000000005</v>
      </c>
      <c r="BB13">
        <v>8</v>
      </c>
      <c r="BC13">
        <v>12785.57</v>
      </c>
      <c r="BD13" s="1"/>
      <c r="BF13" s="1"/>
      <c r="BG13" s="1"/>
      <c r="BJ13" s="1"/>
      <c r="BK13" s="1"/>
      <c r="BL13" s="1"/>
      <c r="BO13" s="1"/>
      <c r="BP13" s="1"/>
      <c r="BQ13">
        <v>18</v>
      </c>
      <c r="BR13">
        <v>12785.57</v>
      </c>
      <c r="BS13">
        <v>12785.57</v>
      </c>
    </row>
    <row r="14" spans="1:71" x14ac:dyDescent="0.35">
      <c r="A14" s="1" t="s">
        <v>67</v>
      </c>
      <c r="B14" s="1" t="s">
        <v>68</v>
      </c>
      <c r="C14" s="1" t="s">
        <v>69</v>
      </c>
      <c r="D14">
        <v>1</v>
      </c>
      <c r="E14">
        <v>1</v>
      </c>
      <c r="F14" s="2">
        <v>43420.622256944444</v>
      </c>
      <c r="G14" s="3">
        <v>42826</v>
      </c>
      <c r="H14" s="3">
        <v>42855</v>
      </c>
      <c r="I14" s="1" t="s">
        <v>70</v>
      </c>
      <c r="J14">
        <v>1234</v>
      </c>
      <c r="K14">
        <v>1231234455</v>
      </c>
      <c r="L14" s="1" t="s">
        <v>151</v>
      </c>
      <c r="N14" s="1" t="s">
        <v>71</v>
      </c>
      <c r="O14" s="1" t="s">
        <v>84</v>
      </c>
      <c r="P14" s="1" t="s">
        <v>84</v>
      </c>
      <c r="Q14" s="1" t="s">
        <v>84</v>
      </c>
      <c r="R14" s="1"/>
      <c r="S14" t="s">
        <v>84</v>
      </c>
      <c r="U14" s="1" t="s">
        <v>84</v>
      </c>
      <c r="V14" s="1" t="s">
        <v>84</v>
      </c>
      <c r="W14" s="1" t="s">
        <v>84</v>
      </c>
      <c r="X14" s="1" t="s">
        <v>72</v>
      </c>
      <c r="Y14" s="1" t="s">
        <v>157</v>
      </c>
      <c r="Z14" s="1" t="s">
        <v>168</v>
      </c>
      <c r="AA14" s="1" t="s">
        <v>74</v>
      </c>
      <c r="AB14">
        <v>4</v>
      </c>
      <c r="AC14" s="1" t="s">
        <v>77</v>
      </c>
      <c r="AD14">
        <v>401</v>
      </c>
      <c r="AE14" s="1" t="s">
        <v>83</v>
      </c>
      <c r="AF14" t="s">
        <v>144</v>
      </c>
      <c r="AG14" s="1" t="s">
        <v>185</v>
      </c>
      <c r="AH14">
        <v>0</v>
      </c>
      <c r="AI14">
        <v>0</v>
      </c>
      <c r="AJ14">
        <v>230</v>
      </c>
      <c r="AK14">
        <v>0</v>
      </c>
      <c r="AL14">
        <v>920</v>
      </c>
      <c r="AM14">
        <v>0</v>
      </c>
      <c r="AN14">
        <v>920</v>
      </c>
      <c r="AO14">
        <v>0</v>
      </c>
      <c r="AP14" s="1" t="s">
        <v>72</v>
      </c>
      <c r="AQ14">
        <v>1</v>
      </c>
      <c r="AR14" s="1" t="s">
        <v>317</v>
      </c>
      <c r="AS14" t="s">
        <v>190</v>
      </c>
      <c r="AT14" t="s">
        <v>318</v>
      </c>
      <c r="AU14" s="1" t="s">
        <v>191</v>
      </c>
      <c r="AV14" s="3">
        <v>42835</v>
      </c>
      <c r="AW14" s="3">
        <v>42835</v>
      </c>
      <c r="AX14" s="3">
        <v>42855</v>
      </c>
      <c r="AY14" s="1" t="s">
        <v>85</v>
      </c>
      <c r="AZ14" s="1" t="s">
        <v>190</v>
      </c>
      <c r="BA14">
        <v>564.57000000000005</v>
      </c>
      <c r="BB14">
        <v>8</v>
      </c>
      <c r="BC14">
        <v>12785.57</v>
      </c>
      <c r="BD14" s="1"/>
      <c r="BF14" s="1"/>
      <c r="BG14" s="1"/>
      <c r="BJ14" s="1"/>
      <c r="BK14" s="1"/>
      <c r="BL14" s="1"/>
      <c r="BO14" s="1"/>
      <c r="BP14" s="1"/>
      <c r="BQ14">
        <v>18</v>
      </c>
      <c r="BR14">
        <v>12785.57</v>
      </c>
      <c r="BS14">
        <v>12785.57</v>
      </c>
    </row>
    <row r="15" spans="1:71" x14ac:dyDescent="0.35">
      <c r="A15" s="1" t="s">
        <v>67</v>
      </c>
      <c r="B15" s="1" t="s">
        <v>68</v>
      </c>
      <c r="C15" s="1" t="s">
        <v>69</v>
      </c>
      <c r="D15">
        <v>1</v>
      </c>
      <c r="E15">
        <v>1</v>
      </c>
      <c r="F15" s="2">
        <v>43420.622256944444</v>
      </c>
      <c r="G15" s="3">
        <v>42826</v>
      </c>
      <c r="H15" s="3">
        <v>42855</v>
      </c>
      <c r="I15" s="1" t="s">
        <v>70</v>
      </c>
      <c r="J15">
        <v>1234</v>
      </c>
      <c r="K15">
        <v>1231234455</v>
      </c>
      <c r="L15" s="1" t="s">
        <v>151</v>
      </c>
      <c r="N15" s="1" t="s">
        <v>71</v>
      </c>
      <c r="O15" s="1" t="s">
        <v>84</v>
      </c>
      <c r="P15" s="1" t="s">
        <v>84</v>
      </c>
      <c r="Q15" s="1" t="s">
        <v>84</v>
      </c>
      <c r="R15" s="1"/>
      <c r="S15" t="s">
        <v>84</v>
      </c>
      <c r="U15" s="1" t="s">
        <v>84</v>
      </c>
      <c r="V15" s="1" t="s">
        <v>84</v>
      </c>
      <c r="W15" s="1" t="s">
        <v>84</v>
      </c>
      <c r="X15" s="1" t="s">
        <v>72</v>
      </c>
      <c r="Y15" s="1" t="s">
        <v>158</v>
      </c>
      <c r="Z15" s="1" t="s">
        <v>169</v>
      </c>
      <c r="AA15" s="1" t="s">
        <v>74</v>
      </c>
      <c r="AB15">
        <v>4</v>
      </c>
      <c r="AC15" s="1" t="s">
        <v>77</v>
      </c>
      <c r="AD15">
        <v>402</v>
      </c>
      <c r="AE15" s="1" t="s">
        <v>177</v>
      </c>
      <c r="AF15" t="s">
        <v>123</v>
      </c>
      <c r="AG15" s="1" t="s">
        <v>186</v>
      </c>
      <c r="AH15">
        <v>0</v>
      </c>
      <c r="AI15">
        <v>0</v>
      </c>
      <c r="AJ15">
        <v>0</v>
      </c>
      <c r="AK15">
        <v>0</v>
      </c>
      <c r="AL15">
        <v>1900</v>
      </c>
      <c r="AM15">
        <v>0</v>
      </c>
      <c r="AN15">
        <v>1900</v>
      </c>
      <c r="AO15">
        <v>0</v>
      </c>
      <c r="AP15" s="1" t="s">
        <v>72</v>
      </c>
      <c r="AQ15">
        <v>1</v>
      </c>
      <c r="AR15" s="1" t="s">
        <v>317</v>
      </c>
      <c r="AS15" t="s">
        <v>190</v>
      </c>
      <c r="AT15" t="s">
        <v>318</v>
      </c>
      <c r="AU15" s="1" t="s">
        <v>191</v>
      </c>
      <c r="AV15" s="3">
        <v>42835</v>
      </c>
      <c r="AW15" s="3">
        <v>42835</v>
      </c>
      <c r="AX15" s="3">
        <v>42855</v>
      </c>
      <c r="AY15" s="1" t="s">
        <v>85</v>
      </c>
      <c r="AZ15" s="1" t="s">
        <v>190</v>
      </c>
      <c r="BA15">
        <v>564.57000000000005</v>
      </c>
      <c r="BB15">
        <v>8</v>
      </c>
      <c r="BC15">
        <v>12785.57</v>
      </c>
      <c r="BD15" s="1"/>
      <c r="BF15" s="1"/>
      <c r="BG15" s="1"/>
      <c r="BJ15" s="1"/>
      <c r="BK15" s="1"/>
      <c r="BL15" s="1"/>
      <c r="BO15" s="1"/>
      <c r="BP15" s="1"/>
      <c r="BQ15">
        <v>18</v>
      </c>
      <c r="BR15">
        <v>12785.57</v>
      </c>
      <c r="BS15">
        <v>12785.57</v>
      </c>
    </row>
    <row r="16" spans="1:71" x14ac:dyDescent="0.35">
      <c r="A16" s="1" t="s">
        <v>67</v>
      </c>
      <c r="B16" s="1" t="s">
        <v>68</v>
      </c>
      <c r="C16" s="1" t="s">
        <v>69</v>
      </c>
      <c r="D16">
        <v>1</v>
      </c>
      <c r="E16">
        <v>1</v>
      </c>
      <c r="F16" s="2">
        <v>43420.622256944444</v>
      </c>
      <c r="G16" s="3">
        <v>42826</v>
      </c>
      <c r="H16" s="3">
        <v>42855</v>
      </c>
      <c r="I16" s="1" t="s">
        <v>70</v>
      </c>
      <c r="J16">
        <v>1234</v>
      </c>
      <c r="K16">
        <v>1231234455</v>
      </c>
      <c r="L16" s="1" t="s">
        <v>151</v>
      </c>
      <c r="N16" s="1" t="s">
        <v>71</v>
      </c>
      <c r="O16" s="1" t="s">
        <v>84</v>
      </c>
      <c r="P16" s="1" t="s">
        <v>84</v>
      </c>
      <c r="Q16" s="1" t="s">
        <v>84</v>
      </c>
      <c r="R16" s="1"/>
      <c r="S16" t="s">
        <v>84</v>
      </c>
      <c r="U16" s="1" t="s">
        <v>84</v>
      </c>
      <c r="V16" s="1" t="s">
        <v>84</v>
      </c>
      <c r="W16" s="1" t="s">
        <v>84</v>
      </c>
      <c r="X16" s="1" t="s">
        <v>72</v>
      </c>
      <c r="Y16" s="1" t="s">
        <v>159</v>
      </c>
      <c r="Z16" s="1" t="s">
        <v>170</v>
      </c>
      <c r="AA16" s="1" t="s">
        <v>74</v>
      </c>
      <c r="AB16">
        <v>4</v>
      </c>
      <c r="AC16" s="1" t="s">
        <v>77</v>
      </c>
      <c r="AD16">
        <v>403</v>
      </c>
      <c r="AE16" s="1" t="s">
        <v>82</v>
      </c>
      <c r="AF16" t="s">
        <v>129</v>
      </c>
      <c r="AG16" s="1" t="s">
        <v>133</v>
      </c>
      <c r="AH16">
        <v>0</v>
      </c>
      <c r="AI16">
        <v>0</v>
      </c>
      <c r="AJ16">
        <v>459</v>
      </c>
      <c r="AK16">
        <v>0</v>
      </c>
      <c r="AL16">
        <v>1197.46</v>
      </c>
      <c r="AM16">
        <v>0</v>
      </c>
      <c r="AN16">
        <v>1197.46</v>
      </c>
      <c r="AO16">
        <v>0</v>
      </c>
      <c r="AP16" s="1" t="s">
        <v>72</v>
      </c>
      <c r="AQ16">
        <v>1</v>
      </c>
      <c r="AR16" s="1" t="s">
        <v>317</v>
      </c>
      <c r="AS16" t="s">
        <v>190</v>
      </c>
      <c r="AT16" t="s">
        <v>318</v>
      </c>
      <c r="AU16" s="1" t="s">
        <v>191</v>
      </c>
      <c r="AV16" s="3">
        <v>42835</v>
      </c>
      <c r="AW16" s="3">
        <v>42835</v>
      </c>
      <c r="AX16" s="3">
        <v>42855</v>
      </c>
      <c r="AY16" s="1" t="s">
        <v>85</v>
      </c>
      <c r="AZ16" s="1" t="s">
        <v>190</v>
      </c>
      <c r="BA16">
        <v>564.57000000000005</v>
      </c>
      <c r="BB16">
        <v>8</v>
      </c>
      <c r="BC16">
        <v>12785.57</v>
      </c>
      <c r="BD16" s="1"/>
      <c r="BF16" s="1"/>
      <c r="BG16" s="1"/>
      <c r="BJ16" s="1"/>
      <c r="BK16" s="1"/>
      <c r="BL16" s="1"/>
      <c r="BO16" s="1"/>
      <c r="BP16" s="1"/>
      <c r="BQ16">
        <v>18</v>
      </c>
      <c r="BR16">
        <v>12785.57</v>
      </c>
      <c r="BS16">
        <v>12785.57</v>
      </c>
    </row>
    <row r="17" spans="1:71" x14ac:dyDescent="0.35">
      <c r="A17" s="1" t="s">
        <v>67</v>
      </c>
      <c r="B17" s="1" t="s">
        <v>68</v>
      </c>
      <c r="C17" s="1" t="s">
        <v>69</v>
      </c>
      <c r="D17">
        <v>1</v>
      </c>
      <c r="E17">
        <v>1</v>
      </c>
      <c r="F17" s="2">
        <v>43420.622256944444</v>
      </c>
      <c r="G17" s="3">
        <v>42826</v>
      </c>
      <c r="H17" s="3">
        <v>42855</v>
      </c>
      <c r="I17" s="1" t="s">
        <v>70</v>
      </c>
      <c r="J17">
        <v>1234</v>
      </c>
      <c r="K17">
        <v>1231234455</v>
      </c>
      <c r="L17" s="1" t="s">
        <v>151</v>
      </c>
      <c r="N17" s="1" t="s">
        <v>71</v>
      </c>
      <c r="O17" s="1" t="s">
        <v>84</v>
      </c>
      <c r="P17" s="1" t="s">
        <v>84</v>
      </c>
      <c r="Q17" s="1" t="s">
        <v>84</v>
      </c>
      <c r="R17" s="1"/>
      <c r="S17" t="s">
        <v>84</v>
      </c>
      <c r="U17" s="1" t="s">
        <v>84</v>
      </c>
      <c r="V17" s="1" t="s">
        <v>84</v>
      </c>
      <c r="W17" s="1" t="s">
        <v>84</v>
      </c>
      <c r="X17" s="1" t="s">
        <v>72</v>
      </c>
      <c r="Y17" s="1" t="s">
        <v>160</v>
      </c>
      <c r="Z17" s="1" t="s">
        <v>171</v>
      </c>
      <c r="AA17" s="1" t="s">
        <v>74</v>
      </c>
      <c r="AB17">
        <v>4</v>
      </c>
      <c r="AC17" s="1" t="s">
        <v>77</v>
      </c>
      <c r="AD17">
        <v>403</v>
      </c>
      <c r="AE17" s="1" t="s">
        <v>82</v>
      </c>
      <c r="AF17" t="s">
        <v>181</v>
      </c>
      <c r="AG17" s="1" t="s">
        <v>187</v>
      </c>
      <c r="AH17">
        <v>0</v>
      </c>
      <c r="AI17">
        <v>0</v>
      </c>
      <c r="AJ17">
        <v>1162.5999999999999</v>
      </c>
      <c r="AK17">
        <v>0</v>
      </c>
      <c r="AL17">
        <v>3487.8</v>
      </c>
      <c r="AM17">
        <v>0</v>
      </c>
      <c r="AN17">
        <v>3487.8</v>
      </c>
      <c r="AO17">
        <v>0</v>
      </c>
      <c r="AP17" s="1" t="s">
        <v>72</v>
      </c>
      <c r="AQ17">
        <v>1</v>
      </c>
      <c r="AR17" s="1" t="s">
        <v>317</v>
      </c>
      <c r="AS17" t="s">
        <v>190</v>
      </c>
      <c r="AT17" t="s">
        <v>318</v>
      </c>
      <c r="AU17" s="1" t="s">
        <v>191</v>
      </c>
      <c r="AV17" s="3">
        <v>42835</v>
      </c>
      <c r="AW17" s="3">
        <v>42835</v>
      </c>
      <c r="AX17" s="3">
        <v>42855</v>
      </c>
      <c r="AY17" s="1" t="s">
        <v>85</v>
      </c>
      <c r="AZ17" s="1" t="s">
        <v>190</v>
      </c>
      <c r="BA17">
        <v>564.57000000000005</v>
      </c>
      <c r="BB17">
        <v>8</v>
      </c>
      <c r="BC17">
        <v>12785.57</v>
      </c>
      <c r="BD17" s="1"/>
      <c r="BF17" s="1"/>
      <c r="BG17" s="1"/>
      <c r="BJ17" s="1"/>
      <c r="BK17" s="1"/>
      <c r="BL17" s="1"/>
      <c r="BO17" s="1"/>
      <c r="BP17" s="1"/>
      <c r="BQ17">
        <v>18</v>
      </c>
      <c r="BR17">
        <v>12785.57</v>
      </c>
      <c r="BS17">
        <v>12785.57</v>
      </c>
    </row>
    <row r="18" spans="1:71" x14ac:dyDescent="0.35">
      <c r="A18" s="1" t="s">
        <v>67</v>
      </c>
      <c r="B18" s="1" t="s">
        <v>68</v>
      </c>
      <c r="C18" s="1" t="s">
        <v>69</v>
      </c>
      <c r="D18">
        <v>1</v>
      </c>
      <c r="E18">
        <v>1</v>
      </c>
      <c r="F18" s="2">
        <v>43420.622256944444</v>
      </c>
      <c r="G18" s="3">
        <v>42826</v>
      </c>
      <c r="H18" s="3">
        <v>42855</v>
      </c>
      <c r="I18" s="1" t="s">
        <v>70</v>
      </c>
      <c r="J18">
        <v>1234</v>
      </c>
      <c r="K18">
        <v>1231234455</v>
      </c>
      <c r="L18" s="1" t="s">
        <v>151</v>
      </c>
      <c r="N18" s="1" t="s">
        <v>71</v>
      </c>
      <c r="O18" s="1" t="s">
        <v>84</v>
      </c>
      <c r="P18" s="1" t="s">
        <v>84</v>
      </c>
      <c r="Q18" s="1" t="s">
        <v>84</v>
      </c>
      <c r="R18" s="1"/>
      <c r="S18" t="s">
        <v>84</v>
      </c>
      <c r="U18" s="1" t="s">
        <v>84</v>
      </c>
      <c r="V18" s="1" t="s">
        <v>84</v>
      </c>
      <c r="W18" s="1" t="s">
        <v>84</v>
      </c>
      <c r="X18" s="1" t="s">
        <v>72</v>
      </c>
      <c r="Y18" s="1" t="s">
        <v>199</v>
      </c>
      <c r="Z18" s="1" t="s">
        <v>202</v>
      </c>
      <c r="AA18" s="1" t="s">
        <v>74</v>
      </c>
      <c r="AB18">
        <v>4</v>
      </c>
      <c r="AC18" s="1" t="s">
        <v>77</v>
      </c>
      <c r="AD18">
        <v>403</v>
      </c>
      <c r="AE18" s="1" t="s">
        <v>82</v>
      </c>
      <c r="AF18" t="s">
        <v>206</v>
      </c>
      <c r="AG18" s="1" t="s">
        <v>208</v>
      </c>
      <c r="AH18">
        <v>0</v>
      </c>
      <c r="AI18">
        <v>0</v>
      </c>
      <c r="AJ18">
        <v>0</v>
      </c>
      <c r="AK18">
        <v>0</v>
      </c>
      <c r="AL18">
        <v>2400</v>
      </c>
      <c r="AM18">
        <v>0</v>
      </c>
      <c r="AN18">
        <v>2400</v>
      </c>
      <c r="AO18">
        <v>0</v>
      </c>
      <c r="AP18" s="1" t="s">
        <v>72</v>
      </c>
      <c r="AQ18">
        <v>1</v>
      </c>
      <c r="AR18" s="1" t="s">
        <v>317</v>
      </c>
      <c r="AS18" t="s">
        <v>190</v>
      </c>
      <c r="AT18" t="s">
        <v>318</v>
      </c>
      <c r="AU18" s="1" t="s">
        <v>191</v>
      </c>
      <c r="AV18" s="3">
        <v>42835</v>
      </c>
      <c r="AW18" s="3">
        <v>42835</v>
      </c>
      <c r="AX18" s="3">
        <v>42855</v>
      </c>
      <c r="AY18" s="1" t="s">
        <v>85</v>
      </c>
      <c r="AZ18" s="1" t="s">
        <v>190</v>
      </c>
      <c r="BA18">
        <v>564.57000000000005</v>
      </c>
      <c r="BB18">
        <v>8</v>
      </c>
      <c r="BC18">
        <v>12785.57</v>
      </c>
      <c r="BD18" s="1"/>
      <c r="BF18" s="1"/>
      <c r="BG18" s="1"/>
      <c r="BJ18" s="1"/>
      <c r="BK18" s="1"/>
      <c r="BL18" s="1"/>
      <c r="BO18" s="1"/>
      <c r="BP18" s="1"/>
      <c r="BQ18">
        <v>18</v>
      </c>
      <c r="BR18">
        <v>12785.57</v>
      </c>
      <c r="BS18">
        <v>12785.57</v>
      </c>
    </row>
    <row r="19" spans="1:71" x14ac:dyDescent="0.35">
      <c r="A19" s="1" t="s">
        <v>67</v>
      </c>
      <c r="B19" s="1" t="s">
        <v>68</v>
      </c>
      <c r="C19" s="1" t="s">
        <v>69</v>
      </c>
      <c r="D19">
        <v>1</v>
      </c>
      <c r="E19">
        <v>1</v>
      </c>
      <c r="F19" s="2">
        <v>43420.622256944444</v>
      </c>
      <c r="G19" s="3">
        <v>42826</v>
      </c>
      <c r="H19" s="3">
        <v>42855</v>
      </c>
      <c r="I19" s="1" t="s">
        <v>70</v>
      </c>
      <c r="J19">
        <v>1234</v>
      </c>
      <c r="K19">
        <v>1231234455</v>
      </c>
      <c r="L19" s="1" t="s">
        <v>151</v>
      </c>
      <c r="N19" s="1" t="s">
        <v>71</v>
      </c>
      <c r="O19" s="1" t="s">
        <v>84</v>
      </c>
      <c r="P19" s="1" t="s">
        <v>84</v>
      </c>
      <c r="Q19" s="1" t="s">
        <v>84</v>
      </c>
      <c r="R19" s="1"/>
      <c r="S19" t="s">
        <v>84</v>
      </c>
      <c r="U19" s="1" t="s">
        <v>84</v>
      </c>
      <c r="V19" s="1" t="s">
        <v>84</v>
      </c>
      <c r="W19" s="1" t="s">
        <v>84</v>
      </c>
      <c r="X19" s="1" t="s">
        <v>72</v>
      </c>
      <c r="Y19" s="1" t="s">
        <v>140</v>
      </c>
      <c r="Z19" s="1" t="s">
        <v>172</v>
      </c>
      <c r="AA19" s="1" t="s">
        <v>74</v>
      </c>
      <c r="AB19">
        <v>4</v>
      </c>
      <c r="AC19" s="1" t="s">
        <v>77</v>
      </c>
      <c r="AD19">
        <v>405</v>
      </c>
      <c r="AE19" s="1" t="s">
        <v>142</v>
      </c>
      <c r="AF19">
        <v>1</v>
      </c>
      <c r="AG19" s="1" t="s">
        <v>134</v>
      </c>
      <c r="AH19">
        <v>0</v>
      </c>
      <c r="AI19">
        <v>0</v>
      </c>
      <c r="AJ19">
        <v>7800</v>
      </c>
      <c r="AK19">
        <v>0</v>
      </c>
      <c r="AL19">
        <v>34980</v>
      </c>
      <c r="AM19">
        <v>0</v>
      </c>
      <c r="AN19">
        <v>34980</v>
      </c>
      <c r="AO19">
        <v>0</v>
      </c>
      <c r="AP19" s="1" t="s">
        <v>72</v>
      </c>
      <c r="AQ19">
        <v>1</v>
      </c>
      <c r="AR19" s="1" t="s">
        <v>317</v>
      </c>
      <c r="AS19" t="s">
        <v>190</v>
      </c>
      <c r="AT19" t="s">
        <v>318</v>
      </c>
      <c r="AU19" s="1" t="s">
        <v>191</v>
      </c>
      <c r="AV19" s="3">
        <v>42835</v>
      </c>
      <c r="AW19" s="3">
        <v>42835</v>
      </c>
      <c r="AX19" s="3">
        <v>42855</v>
      </c>
      <c r="AY19" s="1" t="s">
        <v>85</v>
      </c>
      <c r="AZ19" s="1" t="s">
        <v>190</v>
      </c>
      <c r="BA19">
        <v>564.57000000000005</v>
      </c>
      <c r="BB19">
        <v>8</v>
      </c>
      <c r="BC19">
        <v>12785.57</v>
      </c>
      <c r="BD19" s="1"/>
      <c r="BF19" s="1"/>
      <c r="BG19" s="1"/>
      <c r="BJ19" s="1"/>
      <c r="BK19" s="1"/>
      <c r="BL19" s="1"/>
      <c r="BO19" s="1"/>
      <c r="BP19" s="1"/>
      <c r="BQ19">
        <v>18</v>
      </c>
      <c r="BR19">
        <v>12785.57</v>
      </c>
      <c r="BS19">
        <v>12785.57</v>
      </c>
    </row>
    <row r="20" spans="1:71" x14ac:dyDescent="0.35">
      <c r="A20" s="1" t="s">
        <v>67</v>
      </c>
      <c r="B20" s="1" t="s">
        <v>68</v>
      </c>
      <c r="C20" s="1" t="s">
        <v>69</v>
      </c>
      <c r="D20">
        <v>1</v>
      </c>
      <c r="E20">
        <v>1</v>
      </c>
      <c r="F20" s="2">
        <v>43420.622256944444</v>
      </c>
      <c r="G20" s="3">
        <v>42826</v>
      </c>
      <c r="H20" s="3">
        <v>42855</v>
      </c>
      <c r="I20" s="1" t="s">
        <v>70</v>
      </c>
      <c r="J20">
        <v>1234</v>
      </c>
      <c r="K20">
        <v>1231234455</v>
      </c>
      <c r="L20" s="1" t="s">
        <v>151</v>
      </c>
      <c r="N20" s="1" t="s">
        <v>71</v>
      </c>
      <c r="O20" s="1" t="s">
        <v>84</v>
      </c>
      <c r="P20" s="1" t="s">
        <v>84</v>
      </c>
      <c r="Q20" s="1" t="s">
        <v>84</v>
      </c>
      <c r="R20" s="1"/>
      <c r="S20" t="s">
        <v>84</v>
      </c>
      <c r="U20" s="1" t="s">
        <v>84</v>
      </c>
      <c r="V20" s="1" t="s">
        <v>84</v>
      </c>
      <c r="W20" s="1" t="s">
        <v>84</v>
      </c>
      <c r="X20" s="1" t="s">
        <v>72</v>
      </c>
      <c r="Y20" s="1" t="s">
        <v>161</v>
      </c>
      <c r="Z20" s="1" t="s">
        <v>173</v>
      </c>
      <c r="AA20" s="1" t="s">
        <v>74</v>
      </c>
      <c r="AB20">
        <v>4</v>
      </c>
      <c r="AC20" s="1" t="s">
        <v>77</v>
      </c>
      <c r="AD20">
        <v>405</v>
      </c>
      <c r="AE20" s="1" t="s">
        <v>142</v>
      </c>
      <c r="AF20">
        <v>2</v>
      </c>
      <c r="AG20" s="1" t="s">
        <v>188</v>
      </c>
      <c r="AH20">
        <v>0</v>
      </c>
      <c r="AI20">
        <v>0</v>
      </c>
      <c r="AJ20">
        <v>870</v>
      </c>
      <c r="AK20">
        <v>0</v>
      </c>
      <c r="AL20">
        <v>3280</v>
      </c>
      <c r="AM20">
        <v>0</v>
      </c>
      <c r="AN20">
        <v>3280</v>
      </c>
      <c r="AO20">
        <v>0</v>
      </c>
      <c r="AP20" s="1" t="s">
        <v>72</v>
      </c>
      <c r="AQ20">
        <v>1</v>
      </c>
      <c r="AR20" s="1" t="s">
        <v>317</v>
      </c>
      <c r="AS20" t="s">
        <v>190</v>
      </c>
      <c r="AT20" t="s">
        <v>318</v>
      </c>
      <c r="AU20" s="1" t="s">
        <v>191</v>
      </c>
      <c r="AV20" s="3">
        <v>42835</v>
      </c>
      <c r="AW20" s="3">
        <v>42835</v>
      </c>
      <c r="AX20" s="3">
        <v>42855</v>
      </c>
      <c r="AY20" s="1" t="s">
        <v>85</v>
      </c>
      <c r="AZ20" s="1" t="s">
        <v>190</v>
      </c>
      <c r="BA20">
        <v>564.57000000000005</v>
      </c>
      <c r="BB20">
        <v>8</v>
      </c>
      <c r="BC20">
        <v>12785.57</v>
      </c>
      <c r="BD20" s="1"/>
      <c r="BF20" s="1"/>
      <c r="BG20" s="1"/>
      <c r="BJ20" s="1"/>
      <c r="BK20" s="1"/>
      <c r="BL20" s="1"/>
      <c r="BO20" s="1"/>
      <c r="BP20" s="1"/>
      <c r="BQ20">
        <v>18</v>
      </c>
      <c r="BR20">
        <v>12785.57</v>
      </c>
      <c r="BS20">
        <v>12785.57</v>
      </c>
    </row>
    <row r="21" spans="1:71" x14ac:dyDescent="0.35">
      <c r="A21" s="1" t="s">
        <v>67</v>
      </c>
      <c r="B21" s="1" t="s">
        <v>68</v>
      </c>
      <c r="C21" s="1" t="s">
        <v>69</v>
      </c>
      <c r="D21">
        <v>1</v>
      </c>
      <c r="E21">
        <v>1</v>
      </c>
      <c r="F21" s="2">
        <v>43420.622256944444</v>
      </c>
      <c r="G21" s="3">
        <v>42826</v>
      </c>
      <c r="H21" s="3">
        <v>42855</v>
      </c>
      <c r="I21" s="1" t="s">
        <v>70</v>
      </c>
      <c r="J21">
        <v>1234</v>
      </c>
      <c r="K21">
        <v>1231234455</v>
      </c>
      <c r="L21" s="1" t="s">
        <v>151</v>
      </c>
      <c r="N21" s="1" t="s">
        <v>71</v>
      </c>
      <c r="O21" s="1" t="s">
        <v>84</v>
      </c>
      <c r="P21" s="1" t="s">
        <v>84</v>
      </c>
      <c r="Q21" s="1" t="s">
        <v>84</v>
      </c>
      <c r="R21" s="1"/>
      <c r="S21" t="s">
        <v>84</v>
      </c>
      <c r="U21" s="1" t="s">
        <v>84</v>
      </c>
      <c r="V21" s="1" t="s">
        <v>84</v>
      </c>
      <c r="W21" s="1" t="s">
        <v>84</v>
      </c>
      <c r="X21" s="1" t="s">
        <v>72</v>
      </c>
      <c r="Y21" s="1" t="s">
        <v>162</v>
      </c>
      <c r="Z21" s="1" t="s">
        <v>174</v>
      </c>
      <c r="AA21" s="1" t="s">
        <v>74</v>
      </c>
      <c r="AB21">
        <v>4</v>
      </c>
      <c r="AC21" s="1" t="s">
        <v>77</v>
      </c>
      <c r="AD21">
        <v>406</v>
      </c>
      <c r="AE21" s="1" t="s">
        <v>143</v>
      </c>
      <c r="AF21" t="s">
        <v>129</v>
      </c>
      <c r="AG21" s="1" t="s">
        <v>189</v>
      </c>
      <c r="AH21">
        <v>0</v>
      </c>
      <c r="AI21">
        <v>0</v>
      </c>
      <c r="AJ21">
        <v>920</v>
      </c>
      <c r="AK21">
        <v>0</v>
      </c>
      <c r="AL21">
        <v>4030</v>
      </c>
      <c r="AM21">
        <v>0</v>
      </c>
      <c r="AN21">
        <v>4030</v>
      </c>
      <c r="AO21">
        <v>0</v>
      </c>
      <c r="AP21" s="1" t="s">
        <v>72</v>
      </c>
      <c r="AQ21">
        <v>1</v>
      </c>
      <c r="AR21" s="1" t="s">
        <v>317</v>
      </c>
      <c r="AS21" t="s">
        <v>190</v>
      </c>
      <c r="AT21" t="s">
        <v>318</v>
      </c>
      <c r="AU21" s="1" t="s">
        <v>191</v>
      </c>
      <c r="AV21" s="3">
        <v>42835</v>
      </c>
      <c r="AW21" s="3">
        <v>42835</v>
      </c>
      <c r="AX21" s="3">
        <v>42855</v>
      </c>
      <c r="AY21" s="1" t="s">
        <v>85</v>
      </c>
      <c r="AZ21" s="1" t="s">
        <v>190</v>
      </c>
      <c r="BA21">
        <v>564.57000000000005</v>
      </c>
      <c r="BB21">
        <v>8</v>
      </c>
      <c r="BC21">
        <v>12785.57</v>
      </c>
      <c r="BD21" s="1"/>
      <c r="BF21" s="1"/>
      <c r="BG21" s="1"/>
      <c r="BJ21" s="1"/>
      <c r="BK21" s="1"/>
      <c r="BL21" s="1"/>
      <c r="BO21" s="1"/>
      <c r="BP21" s="1"/>
      <c r="BQ21">
        <v>18</v>
      </c>
      <c r="BR21">
        <v>12785.57</v>
      </c>
      <c r="BS21">
        <v>12785.57</v>
      </c>
    </row>
    <row r="22" spans="1:71" x14ac:dyDescent="0.35">
      <c r="A22" s="1" t="s">
        <v>67</v>
      </c>
      <c r="B22" s="1" t="s">
        <v>68</v>
      </c>
      <c r="C22" s="1" t="s">
        <v>69</v>
      </c>
      <c r="D22">
        <v>1</v>
      </c>
      <c r="E22">
        <v>1</v>
      </c>
      <c r="F22" s="2">
        <v>43420.622256944444</v>
      </c>
      <c r="G22" s="3">
        <v>42826</v>
      </c>
      <c r="H22" s="3">
        <v>42855</v>
      </c>
      <c r="I22" s="1" t="s">
        <v>70</v>
      </c>
      <c r="J22">
        <v>1234</v>
      </c>
      <c r="K22">
        <v>1231234455</v>
      </c>
      <c r="L22" s="1" t="s">
        <v>151</v>
      </c>
      <c r="N22" s="1" t="s">
        <v>71</v>
      </c>
      <c r="O22" s="1" t="s">
        <v>84</v>
      </c>
      <c r="P22" s="1" t="s">
        <v>84</v>
      </c>
      <c r="Q22" s="1" t="s">
        <v>84</v>
      </c>
      <c r="R22" s="1"/>
      <c r="S22" t="s">
        <v>84</v>
      </c>
      <c r="U22" s="1" t="s">
        <v>84</v>
      </c>
      <c r="V22" s="1" t="s">
        <v>84</v>
      </c>
      <c r="W22" s="1" t="s">
        <v>84</v>
      </c>
      <c r="X22" s="1" t="s">
        <v>72</v>
      </c>
      <c r="Y22" s="1" t="s">
        <v>163</v>
      </c>
      <c r="Z22" s="1" t="s">
        <v>175</v>
      </c>
      <c r="AA22" s="1" t="s">
        <v>74</v>
      </c>
      <c r="AB22">
        <v>4</v>
      </c>
      <c r="AC22" s="1" t="s">
        <v>77</v>
      </c>
      <c r="AD22">
        <v>406</v>
      </c>
      <c r="AE22" s="1" t="s">
        <v>143</v>
      </c>
      <c r="AF22" t="s">
        <v>124</v>
      </c>
      <c r="AG22" s="1" t="s">
        <v>189</v>
      </c>
      <c r="AH22">
        <v>0</v>
      </c>
      <c r="AI22">
        <v>0</v>
      </c>
      <c r="AJ22">
        <v>98</v>
      </c>
      <c r="AK22">
        <v>0</v>
      </c>
      <c r="AL22">
        <v>363</v>
      </c>
      <c r="AM22">
        <v>0</v>
      </c>
      <c r="AN22">
        <v>363</v>
      </c>
      <c r="AO22">
        <v>0</v>
      </c>
      <c r="AP22" s="1" t="s">
        <v>72</v>
      </c>
      <c r="AQ22">
        <v>1</v>
      </c>
      <c r="AR22" s="1" t="s">
        <v>317</v>
      </c>
      <c r="AS22" t="s">
        <v>190</v>
      </c>
      <c r="AT22" t="s">
        <v>318</v>
      </c>
      <c r="AU22" s="1" t="s">
        <v>191</v>
      </c>
      <c r="AV22" s="3">
        <v>42835</v>
      </c>
      <c r="AW22" s="3">
        <v>42835</v>
      </c>
      <c r="AX22" s="3">
        <v>42855</v>
      </c>
      <c r="AY22" s="1" t="s">
        <v>85</v>
      </c>
      <c r="AZ22" s="1" t="s">
        <v>190</v>
      </c>
      <c r="BA22">
        <v>564.57000000000005</v>
      </c>
      <c r="BB22">
        <v>8</v>
      </c>
      <c r="BC22">
        <v>12785.57</v>
      </c>
      <c r="BD22" s="1"/>
      <c r="BF22" s="1"/>
      <c r="BG22" s="1"/>
      <c r="BJ22" s="1"/>
      <c r="BK22" s="1"/>
      <c r="BL22" s="1"/>
      <c r="BO22" s="1"/>
      <c r="BP22" s="1"/>
      <c r="BQ22">
        <v>18</v>
      </c>
      <c r="BR22">
        <v>12785.57</v>
      </c>
      <c r="BS22">
        <v>12785.57</v>
      </c>
    </row>
    <row r="23" spans="1:71" x14ac:dyDescent="0.35">
      <c r="A23" s="1" t="s">
        <v>67</v>
      </c>
      <c r="B23" s="1" t="s">
        <v>68</v>
      </c>
      <c r="C23" s="1" t="s">
        <v>69</v>
      </c>
      <c r="D23">
        <v>1</v>
      </c>
      <c r="E23">
        <v>1</v>
      </c>
      <c r="F23" s="2">
        <v>43420.622256944444</v>
      </c>
      <c r="G23" s="3">
        <v>42826</v>
      </c>
      <c r="H23" s="3">
        <v>42855</v>
      </c>
      <c r="I23" s="1" t="s">
        <v>70</v>
      </c>
      <c r="J23">
        <v>1234</v>
      </c>
      <c r="K23">
        <v>1231234455</v>
      </c>
      <c r="L23" s="1" t="s">
        <v>151</v>
      </c>
      <c r="N23" s="1" t="s">
        <v>71</v>
      </c>
      <c r="O23" s="1" t="s">
        <v>84</v>
      </c>
      <c r="P23" s="1" t="s">
        <v>84</v>
      </c>
      <c r="Q23" s="1" t="s">
        <v>84</v>
      </c>
      <c r="R23" s="1"/>
      <c r="S23" t="s">
        <v>84</v>
      </c>
      <c r="U23" s="1" t="s">
        <v>84</v>
      </c>
      <c r="V23" s="1" t="s">
        <v>84</v>
      </c>
      <c r="W23" s="1" t="s">
        <v>84</v>
      </c>
      <c r="X23" s="1" t="s">
        <v>72</v>
      </c>
      <c r="Y23" s="1" t="s">
        <v>132</v>
      </c>
      <c r="Z23" s="1" t="s">
        <v>203</v>
      </c>
      <c r="AA23" s="1" t="s">
        <v>74</v>
      </c>
      <c r="AB23">
        <v>7</v>
      </c>
      <c r="AC23" s="1" t="s">
        <v>78</v>
      </c>
      <c r="AD23">
        <v>702</v>
      </c>
      <c r="AE23" s="1" t="s">
        <v>122</v>
      </c>
      <c r="AF23">
        <v>2</v>
      </c>
      <c r="AG23" s="1" t="s">
        <v>121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38800</v>
      </c>
      <c r="AN23">
        <v>0</v>
      </c>
      <c r="AO23">
        <v>38800</v>
      </c>
      <c r="AP23" s="1" t="s">
        <v>72</v>
      </c>
      <c r="AQ23">
        <v>1</v>
      </c>
      <c r="AR23" s="1" t="s">
        <v>317</v>
      </c>
      <c r="AS23" t="s">
        <v>190</v>
      </c>
      <c r="AT23" t="s">
        <v>318</v>
      </c>
      <c r="AU23" s="1" t="s">
        <v>191</v>
      </c>
      <c r="AV23" s="3">
        <v>42835</v>
      </c>
      <c r="AW23" s="3">
        <v>42835</v>
      </c>
      <c r="AX23" s="3">
        <v>42855</v>
      </c>
      <c r="AY23" s="1" t="s">
        <v>85</v>
      </c>
      <c r="AZ23" s="1" t="s">
        <v>190</v>
      </c>
      <c r="BA23">
        <v>564.57000000000005</v>
      </c>
      <c r="BB23">
        <v>8</v>
      </c>
      <c r="BC23">
        <v>12785.57</v>
      </c>
      <c r="BD23" s="1"/>
      <c r="BF23" s="1"/>
      <c r="BG23" s="1"/>
      <c r="BJ23" s="1"/>
      <c r="BK23" s="1"/>
      <c r="BL23" s="1"/>
      <c r="BO23" s="1"/>
      <c r="BP23" s="1"/>
      <c r="BQ23">
        <v>18</v>
      </c>
      <c r="BR23">
        <v>12785.57</v>
      </c>
      <c r="BS23">
        <v>12785.57</v>
      </c>
    </row>
    <row r="24" spans="1:71" x14ac:dyDescent="0.35">
      <c r="A24" s="1" t="s">
        <v>67</v>
      </c>
      <c r="B24" s="1" t="s">
        <v>68</v>
      </c>
      <c r="C24" s="1" t="s">
        <v>69</v>
      </c>
      <c r="D24">
        <v>1</v>
      </c>
      <c r="E24">
        <v>1</v>
      </c>
      <c r="F24" s="2">
        <v>43420.622256944444</v>
      </c>
      <c r="G24" s="3">
        <v>42826</v>
      </c>
      <c r="H24" s="3">
        <v>42855</v>
      </c>
      <c r="I24" s="1" t="s">
        <v>70</v>
      </c>
      <c r="J24">
        <v>1234</v>
      </c>
      <c r="K24">
        <v>1231234455</v>
      </c>
      <c r="L24" s="1" t="s">
        <v>151</v>
      </c>
      <c r="N24" s="1" t="s">
        <v>71</v>
      </c>
      <c r="O24" s="1" t="s">
        <v>84</v>
      </c>
      <c r="P24" s="1" t="s">
        <v>84</v>
      </c>
      <c r="Q24" s="1" t="s">
        <v>84</v>
      </c>
      <c r="R24" s="1"/>
      <c r="S24" t="s">
        <v>84</v>
      </c>
      <c r="U24" s="1" t="s">
        <v>84</v>
      </c>
      <c r="V24" s="1" t="s">
        <v>84</v>
      </c>
      <c r="W24" s="1" t="s">
        <v>84</v>
      </c>
      <c r="X24" s="1" t="s">
        <v>72</v>
      </c>
      <c r="Y24" s="1" t="s">
        <v>112</v>
      </c>
      <c r="Z24" s="1" t="s">
        <v>115</v>
      </c>
      <c r="AA24" s="1" t="s">
        <v>74</v>
      </c>
      <c r="AB24">
        <v>7</v>
      </c>
      <c r="AC24" s="1" t="s">
        <v>78</v>
      </c>
      <c r="AD24">
        <v>731</v>
      </c>
      <c r="AE24" s="1" t="s">
        <v>117</v>
      </c>
      <c r="AF24">
        <v>2</v>
      </c>
      <c r="AG24" s="1" t="s">
        <v>121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27600</v>
      </c>
      <c r="AN24">
        <v>0</v>
      </c>
      <c r="AO24">
        <v>27600</v>
      </c>
      <c r="AP24" s="1" t="s">
        <v>72</v>
      </c>
      <c r="AQ24">
        <v>1</v>
      </c>
      <c r="AR24" s="1" t="s">
        <v>317</v>
      </c>
      <c r="AS24" t="s">
        <v>190</v>
      </c>
      <c r="AT24" t="s">
        <v>318</v>
      </c>
      <c r="AU24" s="1" t="s">
        <v>191</v>
      </c>
      <c r="AV24" s="3">
        <v>42835</v>
      </c>
      <c r="AW24" s="3">
        <v>42835</v>
      </c>
      <c r="AX24" s="3">
        <v>42855</v>
      </c>
      <c r="AY24" s="1" t="s">
        <v>85</v>
      </c>
      <c r="AZ24" s="1" t="s">
        <v>190</v>
      </c>
      <c r="BA24">
        <v>564.57000000000005</v>
      </c>
      <c r="BB24">
        <v>8</v>
      </c>
      <c r="BC24">
        <v>12785.57</v>
      </c>
      <c r="BD24" s="1"/>
      <c r="BF24" s="1"/>
      <c r="BG24" s="1"/>
      <c r="BJ24" s="1"/>
      <c r="BK24" s="1"/>
      <c r="BL24" s="1"/>
      <c r="BO24" s="1"/>
      <c r="BP24" s="1"/>
      <c r="BQ24">
        <v>18</v>
      </c>
      <c r="BR24">
        <v>12785.57</v>
      </c>
      <c r="BS24">
        <v>12785.57</v>
      </c>
    </row>
    <row r="25" spans="1:71" x14ac:dyDescent="0.35">
      <c r="A25" s="1" t="s">
        <v>67</v>
      </c>
      <c r="B25" s="1" t="s">
        <v>68</v>
      </c>
      <c r="C25" s="1" t="s">
        <v>69</v>
      </c>
      <c r="D25">
        <v>1</v>
      </c>
      <c r="E25">
        <v>1</v>
      </c>
      <c r="F25" s="2">
        <v>43420.622256944444</v>
      </c>
      <c r="G25" s="3">
        <v>42826</v>
      </c>
      <c r="H25" s="3">
        <v>42855</v>
      </c>
      <c r="I25" s="1" t="s">
        <v>70</v>
      </c>
      <c r="J25">
        <v>1234</v>
      </c>
      <c r="K25">
        <v>1231234455</v>
      </c>
      <c r="L25" s="1" t="s">
        <v>151</v>
      </c>
      <c r="N25" s="1" t="s">
        <v>71</v>
      </c>
      <c r="O25" s="1" t="s">
        <v>84</v>
      </c>
      <c r="P25" s="1" t="s">
        <v>84</v>
      </c>
      <c r="Q25" s="1" t="s">
        <v>84</v>
      </c>
      <c r="R25" s="1"/>
      <c r="S25" t="s">
        <v>84</v>
      </c>
      <c r="U25" s="1" t="s">
        <v>84</v>
      </c>
      <c r="V25" s="1" t="s">
        <v>84</v>
      </c>
      <c r="W25" s="1" t="s">
        <v>84</v>
      </c>
      <c r="X25" s="1"/>
      <c r="Y25" s="1"/>
      <c r="Z25" s="1"/>
      <c r="AA25" s="1"/>
      <c r="AC25" s="1"/>
      <c r="AE25" s="1"/>
      <c r="AG25" s="1"/>
      <c r="AP25" s="1" t="s">
        <v>72</v>
      </c>
      <c r="AQ25">
        <v>1</v>
      </c>
      <c r="AR25" s="1" t="s">
        <v>317</v>
      </c>
      <c r="AS25" t="s">
        <v>190</v>
      </c>
      <c r="AT25" t="s">
        <v>318</v>
      </c>
      <c r="AU25" s="1" t="s">
        <v>191</v>
      </c>
      <c r="AV25" s="3">
        <v>42835</v>
      </c>
      <c r="AW25" s="3">
        <v>42835</v>
      </c>
      <c r="AX25" s="3">
        <v>42855</v>
      </c>
      <c r="AY25" s="1" t="s">
        <v>85</v>
      </c>
      <c r="AZ25" s="1" t="s">
        <v>190</v>
      </c>
      <c r="BA25">
        <v>564.57000000000005</v>
      </c>
      <c r="BB25">
        <v>8</v>
      </c>
      <c r="BC25">
        <v>12785.57</v>
      </c>
      <c r="BD25" s="1" t="s">
        <v>72</v>
      </c>
      <c r="BE25">
        <v>1</v>
      </c>
      <c r="BF25" s="1" t="s">
        <v>317</v>
      </c>
      <c r="BG25" s="1" t="s">
        <v>159</v>
      </c>
      <c r="BH25">
        <v>459</v>
      </c>
      <c r="BJ25" s="1"/>
      <c r="BK25" s="1" t="s">
        <v>190</v>
      </c>
      <c r="BL25" s="1" t="s">
        <v>86</v>
      </c>
      <c r="BM25">
        <v>0</v>
      </c>
      <c r="BO25" s="1"/>
      <c r="BP25" s="1"/>
      <c r="BQ25">
        <v>18</v>
      </c>
      <c r="BR25">
        <v>12785.57</v>
      </c>
      <c r="BS25">
        <v>12785.57</v>
      </c>
    </row>
    <row r="26" spans="1:71" x14ac:dyDescent="0.35">
      <c r="A26" s="1" t="s">
        <v>67</v>
      </c>
      <c r="B26" s="1" t="s">
        <v>68</v>
      </c>
      <c r="C26" s="1" t="s">
        <v>69</v>
      </c>
      <c r="D26">
        <v>1</v>
      </c>
      <c r="E26">
        <v>1</v>
      </c>
      <c r="F26" s="2">
        <v>43420.622256944444</v>
      </c>
      <c r="G26" s="3">
        <v>42826</v>
      </c>
      <c r="H26" s="3">
        <v>42855</v>
      </c>
      <c r="I26" s="1" t="s">
        <v>70</v>
      </c>
      <c r="J26">
        <v>1234</v>
      </c>
      <c r="K26">
        <v>1231234455</v>
      </c>
      <c r="L26" s="1" t="s">
        <v>151</v>
      </c>
      <c r="N26" s="1" t="s">
        <v>71</v>
      </c>
      <c r="O26" s="1" t="s">
        <v>84</v>
      </c>
      <c r="P26" s="1" t="s">
        <v>84</v>
      </c>
      <c r="Q26" s="1" t="s">
        <v>84</v>
      </c>
      <c r="R26" s="1"/>
      <c r="S26" t="s">
        <v>84</v>
      </c>
      <c r="U26" s="1" t="s">
        <v>84</v>
      </c>
      <c r="V26" s="1" t="s">
        <v>84</v>
      </c>
      <c r="W26" s="1" t="s">
        <v>84</v>
      </c>
      <c r="X26" s="1"/>
      <c r="Y26" s="1"/>
      <c r="Z26" s="1"/>
      <c r="AA26" s="1"/>
      <c r="AC26" s="1"/>
      <c r="AE26" s="1"/>
      <c r="AG26" s="1"/>
      <c r="AP26" s="1" t="s">
        <v>72</v>
      </c>
      <c r="AQ26">
        <v>1</v>
      </c>
      <c r="AR26" s="1" t="s">
        <v>317</v>
      </c>
      <c r="AS26" t="s">
        <v>190</v>
      </c>
      <c r="AT26" t="s">
        <v>318</v>
      </c>
      <c r="AU26" s="1" t="s">
        <v>191</v>
      </c>
      <c r="AV26" s="3">
        <v>42835</v>
      </c>
      <c r="AW26" s="3">
        <v>42835</v>
      </c>
      <c r="AX26" s="3">
        <v>42855</v>
      </c>
      <c r="AY26" s="1" t="s">
        <v>85</v>
      </c>
      <c r="AZ26" s="1" t="s">
        <v>190</v>
      </c>
      <c r="BA26">
        <v>564.57000000000005</v>
      </c>
      <c r="BB26">
        <v>8</v>
      </c>
      <c r="BC26">
        <v>12785.57</v>
      </c>
      <c r="BD26" s="1" t="s">
        <v>72</v>
      </c>
      <c r="BE26">
        <v>2</v>
      </c>
      <c r="BF26" s="1" t="s">
        <v>317</v>
      </c>
      <c r="BG26" s="1" t="s">
        <v>86</v>
      </c>
      <c r="BH26">
        <v>0</v>
      </c>
      <c r="BJ26" s="1"/>
      <c r="BK26" s="1"/>
      <c r="BL26" s="1" t="s">
        <v>152</v>
      </c>
      <c r="BM26">
        <v>564.57000000000005</v>
      </c>
      <c r="BO26" s="1"/>
      <c r="BP26" s="1" t="s">
        <v>190</v>
      </c>
      <c r="BQ26">
        <v>18</v>
      </c>
      <c r="BR26">
        <v>12785.57</v>
      </c>
      <c r="BS26">
        <v>12785.57</v>
      </c>
    </row>
    <row r="27" spans="1:71" x14ac:dyDescent="0.35">
      <c r="A27" s="1" t="s">
        <v>67</v>
      </c>
      <c r="B27" s="1" t="s">
        <v>68</v>
      </c>
      <c r="C27" s="1" t="s">
        <v>69</v>
      </c>
      <c r="D27">
        <v>1</v>
      </c>
      <c r="E27">
        <v>1</v>
      </c>
      <c r="F27" s="2">
        <v>43420.622256944444</v>
      </c>
      <c r="G27" s="3">
        <v>42826</v>
      </c>
      <c r="H27" s="3">
        <v>42855</v>
      </c>
      <c r="I27" s="1" t="s">
        <v>70</v>
      </c>
      <c r="J27">
        <v>1234</v>
      </c>
      <c r="K27">
        <v>1231234455</v>
      </c>
      <c r="L27" s="1" t="s">
        <v>151</v>
      </c>
      <c r="N27" s="1" t="s">
        <v>71</v>
      </c>
      <c r="O27" s="1" t="s">
        <v>84</v>
      </c>
      <c r="P27" s="1" t="s">
        <v>84</v>
      </c>
      <c r="Q27" s="1" t="s">
        <v>84</v>
      </c>
      <c r="R27" s="1"/>
      <c r="S27" t="s">
        <v>84</v>
      </c>
      <c r="U27" s="1" t="s">
        <v>84</v>
      </c>
      <c r="V27" s="1" t="s">
        <v>84</v>
      </c>
      <c r="W27" s="1" t="s">
        <v>84</v>
      </c>
      <c r="X27" s="1"/>
      <c r="Y27" s="1"/>
      <c r="Z27" s="1"/>
      <c r="AA27" s="1"/>
      <c r="AC27" s="1"/>
      <c r="AE27" s="1"/>
      <c r="AG27" s="1"/>
      <c r="AP27" s="1" t="s">
        <v>72</v>
      </c>
      <c r="AQ27">
        <v>1</v>
      </c>
      <c r="AR27" s="1" t="s">
        <v>317</v>
      </c>
      <c r="AS27" t="s">
        <v>190</v>
      </c>
      <c r="AT27" t="s">
        <v>318</v>
      </c>
      <c r="AU27" s="1" t="s">
        <v>191</v>
      </c>
      <c r="AV27" s="3">
        <v>42835</v>
      </c>
      <c r="AW27" s="3">
        <v>42835</v>
      </c>
      <c r="AX27" s="3">
        <v>42855</v>
      </c>
      <c r="AY27" s="1" t="s">
        <v>85</v>
      </c>
      <c r="AZ27" s="1" t="s">
        <v>190</v>
      </c>
      <c r="BA27">
        <v>564.57000000000005</v>
      </c>
      <c r="BB27">
        <v>8</v>
      </c>
      <c r="BC27">
        <v>12785.57</v>
      </c>
      <c r="BD27" s="1" t="s">
        <v>72</v>
      </c>
      <c r="BE27">
        <v>3</v>
      </c>
      <c r="BF27" s="1" t="s">
        <v>317</v>
      </c>
      <c r="BG27" s="1" t="s">
        <v>111</v>
      </c>
      <c r="BH27">
        <v>105.57</v>
      </c>
      <c r="BJ27" s="1"/>
      <c r="BK27" s="1" t="s">
        <v>190</v>
      </c>
      <c r="BL27" s="1" t="s">
        <v>86</v>
      </c>
      <c r="BM27">
        <v>0</v>
      </c>
      <c r="BO27" s="1"/>
      <c r="BP27" s="1"/>
      <c r="BQ27">
        <v>18</v>
      </c>
      <c r="BR27">
        <v>12785.57</v>
      </c>
      <c r="BS27">
        <v>12785.57</v>
      </c>
    </row>
    <row r="28" spans="1:71" x14ac:dyDescent="0.35">
      <c r="A28" s="1" t="s">
        <v>67</v>
      </c>
      <c r="B28" s="1" t="s">
        <v>68</v>
      </c>
      <c r="C28" s="1" t="s">
        <v>69</v>
      </c>
      <c r="D28">
        <v>1</v>
      </c>
      <c r="E28">
        <v>1</v>
      </c>
      <c r="F28" s="2">
        <v>43420.622256944444</v>
      </c>
      <c r="G28" s="3">
        <v>42826</v>
      </c>
      <c r="H28" s="3">
        <v>42855</v>
      </c>
      <c r="I28" s="1" t="s">
        <v>70</v>
      </c>
      <c r="J28">
        <v>1234</v>
      </c>
      <c r="K28">
        <v>1231234455</v>
      </c>
      <c r="L28" s="1" t="s">
        <v>151</v>
      </c>
      <c r="N28" s="1" t="s">
        <v>71</v>
      </c>
      <c r="O28" s="1" t="s">
        <v>84</v>
      </c>
      <c r="P28" s="1" t="s">
        <v>84</v>
      </c>
      <c r="Q28" s="1" t="s">
        <v>84</v>
      </c>
      <c r="R28" s="1"/>
      <c r="S28" t="s">
        <v>84</v>
      </c>
      <c r="U28" s="1" t="s">
        <v>84</v>
      </c>
      <c r="V28" s="1" t="s">
        <v>84</v>
      </c>
      <c r="W28" s="1" t="s">
        <v>84</v>
      </c>
      <c r="X28" s="1"/>
      <c r="Y28" s="1"/>
      <c r="Z28" s="1"/>
      <c r="AA28" s="1"/>
      <c r="AC28" s="1"/>
      <c r="AE28" s="1"/>
      <c r="AG28" s="1"/>
      <c r="AP28" s="1" t="s">
        <v>72</v>
      </c>
      <c r="AQ28">
        <v>1</v>
      </c>
      <c r="AR28" s="1" t="s">
        <v>317</v>
      </c>
      <c r="AS28" t="s">
        <v>190</v>
      </c>
      <c r="AT28" t="s">
        <v>318</v>
      </c>
      <c r="AU28" s="1" t="s">
        <v>191</v>
      </c>
      <c r="AV28" s="3">
        <v>42835</v>
      </c>
      <c r="AW28" s="3">
        <v>42835</v>
      </c>
      <c r="AX28" s="3">
        <v>42855</v>
      </c>
      <c r="AY28" s="1" t="s">
        <v>85</v>
      </c>
      <c r="AZ28" s="1" t="s">
        <v>190</v>
      </c>
      <c r="BA28">
        <v>564.57000000000005</v>
      </c>
      <c r="BB28">
        <v>8</v>
      </c>
      <c r="BC28">
        <v>12785.57</v>
      </c>
      <c r="BD28" s="1" t="s">
        <v>72</v>
      </c>
      <c r="BE28">
        <v>4</v>
      </c>
      <c r="BF28" s="1" t="s">
        <v>319</v>
      </c>
      <c r="BG28" s="1" t="s">
        <v>160</v>
      </c>
      <c r="BH28">
        <v>1162.5999999999999</v>
      </c>
      <c r="BJ28" s="1"/>
      <c r="BK28" s="1" t="s">
        <v>192</v>
      </c>
      <c r="BL28" s="1" t="s">
        <v>86</v>
      </c>
      <c r="BM28">
        <v>0</v>
      </c>
      <c r="BO28" s="1"/>
      <c r="BP28" s="1"/>
      <c r="BQ28">
        <v>18</v>
      </c>
      <c r="BR28">
        <v>12785.57</v>
      </c>
      <c r="BS28">
        <v>12785.57</v>
      </c>
    </row>
    <row r="29" spans="1:71" x14ac:dyDescent="0.35">
      <c r="A29" s="1" t="s">
        <v>67</v>
      </c>
      <c r="B29" s="1" t="s">
        <v>68</v>
      </c>
      <c r="C29" s="1" t="s">
        <v>69</v>
      </c>
      <c r="D29">
        <v>1</v>
      </c>
      <c r="E29">
        <v>1</v>
      </c>
      <c r="F29" s="2">
        <v>43420.622256944444</v>
      </c>
      <c r="G29" s="3">
        <v>42826</v>
      </c>
      <c r="H29" s="3">
        <v>42855</v>
      </c>
      <c r="I29" s="1" t="s">
        <v>70</v>
      </c>
      <c r="J29">
        <v>1234</v>
      </c>
      <c r="K29">
        <v>1231234455</v>
      </c>
      <c r="L29" s="1" t="s">
        <v>151</v>
      </c>
      <c r="N29" s="1" t="s">
        <v>71</v>
      </c>
      <c r="O29" s="1" t="s">
        <v>84</v>
      </c>
      <c r="P29" s="1" t="s">
        <v>84</v>
      </c>
      <c r="Q29" s="1" t="s">
        <v>84</v>
      </c>
      <c r="R29" s="1"/>
      <c r="S29" t="s">
        <v>84</v>
      </c>
      <c r="U29" s="1" t="s">
        <v>84</v>
      </c>
      <c r="V29" s="1" t="s">
        <v>84</v>
      </c>
      <c r="W29" s="1" t="s">
        <v>84</v>
      </c>
      <c r="X29" s="1"/>
      <c r="Y29" s="1"/>
      <c r="Z29" s="1"/>
      <c r="AA29" s="1"/>
      <c r="AC29" s="1"/>
      <c r="AE29" s="1"/>
      <c r="AG29" s="1"/>
      <c r="AP29" s="1" t="s">
        <v>72</v>
      </c>
      <c r="AQ29">
        <v>1</v>
      </c>
      <c r="AR29" s="1" t="s">
        <v>317</v>
      </c>
      <c r="AS29" t="s">
        <v>190</v>
      </c>
      <c r="AT29" t="s">
        <v>318</v>
      </c>
      <c r="AU29" s="1" t="s">
        <v>191</v>
      </c>
      <c r="AV29" s="3">
        <v>42835</v>
      </c>
      <c r="AW29" s="3">
        <v>42835</v>
      </c>
      <c r="AX29" s="3">
        <v>42855</v>
      </c>
      <c r="AY29" s="1" t="s">
        <v>85</v>
      </c>
      <c r="AZ29" s="1" t="s">
        <v>190</v>
      </c>
      <c r="BA29">
        <v>564.57000000000005</v>
      </c>
      <c r="BB29">
        <v>8</v>
      </c>
      <c r="BC29">
        <v>12785.57</v>
      </c>
      <c r="BD29" s="1" t="s">
        <v>72</v>
      </c>
      <c r="BE29">
        <v>5</v>
      </c>
      <c r="BF29" s="1" t="s">
        <v>319</v>
      </c>
      <c r="BG29" s="1" t="s">
        <v>86</v>
      </c>
      <c r="BH29">
        <v>0</v>
      </c>
      <c r="BJ29" s="1"/>
      <c r="BK29" s="1"/>
      <c r="BL29" s="1" t="s">
        <v>154</v>
      </c>
      <c r="BM29">
        <v>1430</v>
      </c>
      <c r="BO29" s="1"/>
      <c r="BP29" s="1" t="s">
        <v>192</v>
      </c>
      <c r="BQ29">
        <v>18</v>
      </c>
      <c r="BR29">
        <v>12785.57</v>
      </c>
      <c r="BS29">
        <v>12785.57</v>
      </c>
    </row>
    <row r="30" spans="1:71" x14ac:dyDescent="0.35">
      <c r="A30" s="1" t="s">
        <v>67</v>
      </c>
      <c r="B30" s="1" t="s">
        <v>68</v>
      </c>
      <c r="C30" s="1" t="s">
        <v>69</v>
      </c>
      <c r="D30">
        <v>1</v>
      </c>
      <c r="E30">
        <v>1</v>
      </c>
      <c r="F30" s="2">
        <v>43420.622256944444</v>
      </c>
      <c r="G30" s="3">
        <v>42826</v>
      </c>
      <c r="H30" s="3">
        <v>42855</v>
      </c>
      <c r="I30" s="1" t="s">
        <v>70</v>
      </c>
      <c r="J30">
        <v>1234</v>
      </c>
      <c r="K30">
        <v>1231234455</v>
      </c>
      <c r="L30" s="1" t="s">
        <v>151</v>
      </c>
      <c r="N30" s="1" t="s">
        <v>71</v>
      </c>
      <c r="O30" s="1" t="s">
        <v>84</v>
      </c>
      <c r="P30" s="1" t="s">
        <v>84</v>
      </c>
      <c r="Q30" s="1" t="s">
        <v>84</v>
      </c>
      <c r="R30" s="1"/>
      <c r="S30" t="s">
        <v>84</v>
      </c>
      <c r="U30" s="1" t="s">
        <v>84</v>
      </c>
      <c r="V30" s="1" t="s">
        <v>84</v>
      </c>
      <c r="W30" s="1" t="s">
        <v>84</v>
      </c>
      <c r="X30" s="1"/>
      <c r="Y30" s="1"/>
      <c r="Z30" s="1"/>
      <c r="AA30" s="1"/>
      <c r="AC30" s="1"/>
      <c r="AE30" s="1"/>
      <c r="AG30" s="1"/>
      <c r="AP30" s="1" t="s">
        <v>72</v>
      </c>
      <c r="AQ30">
        <v>1</v>
      </c>
      <c r="AR30" s="1" t="s">
        <v>317</v>
      </c>
      <c r="AS30" t="s">
        <v>190</v>
      </c>
      <c r="AT30" t="s">
        <v>318</v>
      </c>
      <c r="AU30" s="1" t="s">
        <v>191</v>
      </c>
      <c r="AV30" s="3">
        <v>42835</v>
      </c>
      <c r="AW30" s="3">
        <v>42835</v>
      </c>
      <c r="AX30" s="3">
        <v>42855</v>
      </c>
      <c r="AY30" s="1" t="s">
        <v>85</v>
      </c>
      <c r="AZ30" s="1" t="s">
        <v>190</v>
      </c>
      <c r="BA30">
        <v>564.57000000000005</v>
      </c>
      <c r="BB30">
        <v>8</v>
      </c>
      <c r="BC30">
        <v>12785.57</v>
      </c>
      <c r="BD30" s="1" t="s">
        <v>72</v>
      </c>
      <c r="BE30">
        <v>6</v>
      </c>
      <c r="BF30" s="1" t="s">
        <v>319</v>
      </c>
      <c r="BG30" s="1" t="s">
        <v>111</v>
      </c>
      <c r="BH30">
        <v>267.39999999999998</v>
      </c>
      <c r="BJ30" s="1"/>
      <c r="BK30" s="1" t="s">
        <v>192</v>
      </c>
      <c r="BL30" s="1" t="s">
        <v>86</v>
      </c>
      <c r="BM30">
        <v>0</v>
      </c>
      <c r="BO30" s="1"/>
      <c r="BP30" s="1"/>
      <c r="BQ30">
        <v>18</v>
      </c>
      <c r="BR30">
        <v>12785.57</v>
      </c>
      <c r="BS30">
        <v>12785.57</v>
      </c>
    </row>
    <row r="31" spans="1:71" x14ac:dyDescent="0.35">
      <c r="A31" s="1" t="s">
        <v>67</v>
      </c>
      <c r="B31" s="1" t="s">
        <v>68</v>
      </c>
      <c r="C31" s="1" t="s">
        <v>69</v>
      </c>
      <c r="D31">
        <v>1</v>
      </c>
      <c r="E31">
        <v>1</v>
      </c>
      <c r="F31" s="2">
        <v>43420.622256944444</v>
      </c>
      <c r="G31" s="3">
        <v>42826</v>
      </c>
      <c r="H31" s="3">
        <v>42855</v>
      </c>
      <c r="I31" s="1" t="s">
        <v>70</v>
      </c>
      <c r="J31">
        <v>1234</v>
      </c>
      <c r="K31">
        <v>1231234455</v>
      </c>
      <c r="L31" s="1" t="s">
        <v>151</v>
      </c>
      <c r="N31" s="1" t="s">
        <v>71</v>
      </c>
      <c r="O31" s="1" t="s">
        <v>84</v>
      </c>
      <c r="P31" s="1" t="s">
        <v>84</v>
      </c>
      <c r="Q31" s="1" t="s">
        <v>84</v>
      </c>
      <c r="R31" s="1"/>
      <c r="S31" t="s">
        <v>84</v>
      </c>
      <c r="U31" s="1" t="s">
        <v>84</v>
      </c>
      <c r="V31" s="1" t="s">
        <v>84</v>
      </c>
      <c r="W31" s="1" t="s">
        <v>84</v>
      </c>
      <c r="X31" s="1"/>
      <c r="Y31" s="1"/>
      <c r="Z31" s="1"/>
      <c r="AA31" s="1"/>
      <c r="AC31" s="1"/>
      <c r="AE31" s="1"/>
      <c r="AG31" s="1"/>
      <c r="AP31" s="1" t="s">
        <v>72</v>
      </c>
      <c r="AQ31">
        <v>1</v>
      </c>
      <c r="AR31" s="1" t="s">
        <v>317</v>
      </c>
      <c r="AS31" t="s">
        <v>190</v>
      </c>
      <c r="AT31" t="s">
        <v>318</v>
      </c>
      <c r="AU31" s="1" t="s">
        <v>191</v>
      </c>
      <c r="AV31" s="3">
        <v>42835</v>
      </c>
      <c r="AW31" s="3">
        <v>42835</v>
      </c>
      <c r="AX31" s="3">
        <v>42855</v>
      </c>
      <c r="AY31" s="1" t="s">
        <v>85</v>
      </c>
      <c r="AZ31" s="1" t="s">
        <v>190</v>
      </c>
      <c r="BA31">
        <v>564.57000000000005</v>
      </c>
      <c r="BB31">
        <v>8</v>
      </c>
      <c r="BC31">
        <v>12785.57</v>
      </c>
      <c r="BD31" s="1" t="s">
        <v>72</v>
      </c>
      <c r="BE31">
        <v>7</v>
      </c>
      <c r="BF31" s="1" t="s">
        <v>320</v>
      </c>
      <c r="BG31" s="1" t="s">
        <v>126</v>
      </c>
      <c r="BH31">
        <v>873</v>
      </c>
      <c r="BJ31" s="1"/>
      <c r="BK31" s="1" t="s">
        <v>316</v>
      </c>
      <c r="BL31" s="1" t="s">
        <v>86</v>
      </c>
      <c r="BM31">
        <v>0</v>
      </c>
      <c r="BO31" s="1"/>
      <c r="BP31" s="1"/>
      <c r="BQ31">
        <v>18</v>
      </c>
      <c r="BR31">
        <v>12785.57</v>
      </c>
      <c r="BS31">
        <v>12785.57</v>
      </c>
    </row>
    <row r="32" spans="1:71" x14ac:dyDescent="0.35">
      <c r="A32" s="1" t="s">
        <v>67</v>
      </c>
      <c r="B32" s="1" t="s">
        <v>68</v>
      </c>
      <c r="C32" s="1" t="s">
        <v>69</v>
      </c>
      <c r="D32">
        <v>1</v>
      </c>
      <c r="E32">
        <v>1</v>
      </c>
      <c r="F32" s="2">
        <v>43420.622256944444</v>
      </c>
      <c r="G32" s="3">
        <v>42826</v>
      </c>
      <c r="H32" s="3">
        <v>42855</v>
      </c>
      <c r="I32" s="1" t="s">
        <v>70</v>
      </c>
      <c r="J32">
        <v>1234</v>
      </c>
      <c r="K32">
        <v>1231234455</v>
      </c>
      <c r="L32" s="1" t="s">
        <v>151</v>
      </c>
      <c r="N32" s="1" t="s">
        <v>71</v>
      </c>
      <c r="O32" s="1" t="s">
        <v>84</v>
      </c>
      <c r="P32" s="1" t="s">
        <v>84</v>
      </c>
      <c r="Q32" s="1" t="s">
        <v>84</v>
      </c>
      <c r="R32" s="1"/>
      <c r="S32" t="s">
        <v>84</v>
      </c>
      <c r="U32" s="1" t="s">
        <v>84</v>
      </c>
      <c r="V32" s="1" t="s">
        <v>84</v>
      </c>
      <c r="W32" s="1" t="s">
        <v>84</v>
      </c>
      <c r="X32" s="1"/>
      <c r="Y32" s="1"/>
      <c r="Z32" s="1"/>
      <c r="AA32" s="1"/>
      <c r="AC32" s="1"/>
      <c r="AE32" s="1"/>
      <c r="AG32" s="1"/>
      <c r="AP32" s="1" t="s">
        <v>72</v>
      </c>
      <c r="AQ32">
        <v>1</v>
      </c>
      <c r="AR32" s="1" t="s">
        <v>317</v>
      </c>
      <c r="AS32" t="s">
        <v>190</v>
      </c>
      <c r="AT32" t="s">
        <v>318</v>
      </c>
      <c r="AU32" s="1" t="s">
        <v>191</v>
      </c>
      <c r="AV32" s="3">
        <v>42835</v>
      </c>
      <c r="AW32" s="3">
        <v>42835</v>
      </c>
      <c r="AX32" s="3">
        <v>42855</v>
      </c>
      <c r="AY32" s="1" t="s">
        <v>85</v>
      </c>
      <c r="AZ32" s="1" t="s">
        <v>190</v>
      </c>
      <c r="BA32">
        <v>564.57000000000005</v>
      </c>
      <c r="BB32">
        <v>8</v>
      </c>
      <c r="BC32">
        <v>12785.57</v>
      </c>
      <c r="BD32" s="1" t="s">
        <v>72</v>
      </c>
      <c r="BE32">
        <v>8</v>
      </c>
      <c r="BF32" s="1" t="s">
        <v>320</v>
      </c>
      <c r="BG32" s="1" t="s">
        <v>86</v>
      </c>
      <c r="BH32">
        <v>0</v>
      </c>
      <c r="BJ32" s="1"/>
      <c r="BK32" s="1"/>
      <c r="BL32" s="1" t="s">
        <v>125</v>
      </c>
      <c r="BM32">
        <v>873</v>
      </c>
      <c r="BO32" s="1"/>
      <c r="BP32" s="1" t="s">
        <v>316</v>
      </c>
      <c r="BQ32">
        <v>18</v>
      </c>
      <c r="BR32">
        <v>12785.57</v>
      </c>
      <c r="BS32">
        <v>12785.57</v>
      </c>
    </row>
    <row r="33" spans="1:71" x14ac:dyDescent="0.35">
      <c r="A33" s="1" t="s">
        <v>67</v>
      </c>
      <c r="B33" s="1" t="s">
        <v>68</v>
      </c>
      <c r="C33" s="1" t="s">
        <v>69</v>
      </c>
      <c r="D33">
        <v>1</v>
      </c>
      <c r="E33">
        <v>1</v>
      </c>
      <c r="F33" s="2">
        <v>43420.622256944444</v>
      </c>
      <c r="G33" s="3">
        <v>42826</v>
      </c>
      <c r="H33" s="3">
        <v>42855</v>
      </c>
      <c r="I33" s="1" t="s">
        <v>70</v>
      </c>
      <c r="J33">
        <v>1234</v>
      </c>
      <c r="K33">
        <v>1231234455</v>
      </c>
      <c r="L33" s="1" t="s">
        <v>151</v>
      </c>
      <c r="N33" s="1" t="s">
        <v>71</v>
      </c>
      <c r="O33" s="1" t="s">
        <v>84</v>
      </c>
      <c r="P33" s="1" t="s">
        <v>84</v>
      </c>
      <c r="Q33" s="1" t="s">
        <v>84</v>
      </c>
      <c r="R33" s="1"/>
      <c r="S33" t="s">
        <v>84</v>
      </c>
      <c r="U33" s="1" t="s">
        <v>84</v>
      </c>
      <c r="V33" s="1" t="s">
        <v>84</v>
      </c>
      <c r="W33" s="1" t="s">
        <v>84</v>
      </c>
      <c r="X33" s="1"/>
      <c r="Y33" s="1"/>
      <c r="Z33" s="1"/>
      <c r="AA33" s="1"/>
      <c r="AC33" s="1"/>
      <c r="AE33" s="1"/>
      <c r="AG33" s="1"/>
      <c r="AP33" s="1" t="s">
        <v>72</v>
      </c>
      <c r="AQ33">
        <v>1</v>
      </c>
      <c r="AR33" s="1" t="s">
        <v>317</v>
      </c>
      <c r="AS33" t="s">
        <v>190</v>
      </c>
      <c r="AT33" t="s">
        <v>318</v>
      </c>
      <c r="AU33" s="1" t="s">
        <v>191</v>
      </c>
      <c r="AV33" s="3">
        <v>42835</v>
      </c>
      <c r="AW33" s="3">
        <v>42835</v>
      </c>
      <c r="AX33" s="3">
        <v>42855</v>
      </c>
      <c r="AY33" s="1" t="s">
        <v>85</v>
      </c>
      <c r="AZ33" s="1" t="s">
        <v>190</v>
      </c>
      <c r="BA33">
        <v>564.57000000000005</v>
      </c>
      <c r="BB33">
        <v>8</v>
      </c>
      <c r="BC33">
        <v>12785.57</v>
      </c>
      <c r="BD33" s="1" t="s">
        <v>72</v>
      </c>
      <c r="BE33">
        <v>9</v>
      </c>
      <c r="BF33" s="1" t="s">
        <v>321</v>
      </c>
      <c r="BG33" s="1" t="s">
        <v>157</v>
      </c>
      <c r="BH33">
        <v>230</v>
      </c>
      <c r="BJ33" s="1"/>
      <c r="BK33" s="1" t="s">
        <v>316</v>
      </c>
      <c r="BL33" s="1" t="s">
        <v>86</v>
      </c>
      <c r="BM33">
        <v>0</v>
      </c>
      <c r="BO33" s="1"/>
      <c r="BP33" s="1"/>
      <c r="BQ33">
        <v>18</v>
      </c>
      <c r="BR33">
        <v>12785.57</v>
      </c>
      <c r="BS33">
        <v>12785.57</v>
      </c>
    </row>
    <row r="34" spans="1:71" x14ac:dyDescent="0.35">
      <c r="A34" s="1" t="s">
        <v>67</v>
      </c>
      <c r="B34" s="1" t="s">
        <v>68</v>
      </c>
      <c r="C34" s="1" t="s">
        <v>69</v>
      </c>
      <c r="D34">
        <v>1</v>
      </c>
      <c r="E34">
        <v>1</v>
      </c>
      <c r="F34" s="2">
        <v>43420.622256944444</v>
      </c>
      <c r="G34" s="3">
        <v>42826</v>
      </c>
      <c r="H34" s="3">
        <v>42855</v>
      </c>
      <c r="I34" s="1" t="s">
        <v>70</v>
      </c>
      <c r="J34">
        <v>1234</v>
      </c>
      <c r="K34">
        <v>1231234455</v>
      </c>
      <c r="L34" s="1" t="s">
        <v>151</v>
      </c>
      <c r="N34" s="1" t="s">
        <v>71</v>
      </c>
      <c r="O34" s="1" t="s">
        <v>84</v>
      </c>
      <c r="P34" s="1" t="s">
        <v>84</v>
      </c>
      <c r="Q34" s="1" t="s">
        <v>84</v>
      </c>
      <c r="R34" s="1"/>
      <c r="S34" t="s">
        <v>84</v>
      </c>
      <c r="U34" s="1" t="s">
        <v>84</v>
      </c>
      <c r="V34" s="1" t="s">
        <v>84</v>
      </c>
      <c r="W34" s="1" t="s">
        <v>84</v>
      </c>
      <c r="X34" s="1"/>
      <c r="Y34" s="1"/>
      <c r="Z34" s="1"/>
      <c r="AA34" s="1"/>
      <c r="AC34" s="1"/>
      <c r="AE34" s="1"/>
      <c r="AG34" s="1"/>
      <c r="AP34" s="1" t="s">
        <v>72</v>
      </c>
      <c r="AQ34">
        <v>1</v>
      </c>
      <c r="AR34" s="1" t="s">
        <v>317</v>
      </c>
      <c r="AS34" t="s">
        <v>190</v>
      </c>
      <c r="AT34" t="s">
        <v>318</v>
      </c>
      <c r="AU34" s="1" t="s">
        <v>191</v>
      </c>
      <c r="AV34" s="3">
        <v>42835</v>
      </c>
      <c r="AW34" s="3">
        <v>42835</v>
      </c>
      <c r="AX34" s="3">
        <v>42855</v>
      </c>
      <c r="AY34" s="1" t="s">
        <v>85</v>
      </c>
      <c r="AZ34" s="1" t="s">
        <v>190</v>
      </c>
      <c r="BA34">
        <v>564.57000000000005</v>
      </c>
      <c r="BB34">
        <v>8</v>
      </c>
      <c r="BC34">
        <v>12785.57</v>
      </c>
      <c r="BD34" s="1" t="s">
        <v>72</v>
      </c>
      <c r="BE34">
        <v>10</v>
      </c>
      <c r="BF34" s="1" t="s">
        <v>321</v>
      </c>
      <c r="BG34" s="1" t="s">
        <v>86</v>
      </c>
      <c r="BH34">
        <v>0</v>
      </c>
      <c r="BJ34" s="1"/>
      <c r="BK34" s="1"/>
      <c r="BL34" s="1" t="s">
        <v>125</v>
      </c>
      <c r="BM34">
        <v>230</v>
      </c>
      <c r="BO34" s="1"/>
      <c r="BP34" s="1" t="s">
        <v>316</v>
      </c>
      <c r="BQ34">
        <v>18</v>
      </c>
      <c r="BR34">
        <v>12785.57</v>
      </c>
      <c r="BS34">
        <v>12785.57</v>
      </c>
    </row>
    <row r="35" spans="1:71" x14ac:dyDescent="0.35">
      <c r="A35" s="1" t="s">
        <v>67</v>
      </c>
      <c r="B35" s="1" t="s">
        <v>68</v>
      </c>
      <c r="C35" s="1" t="s">
        <v>69</v>
      </c>
      <c r="D35">
        <v>1</v>
      </c>
      <c r="E35">
        <v>1</v>
      </c>
      <c r="F35" s="2">
        <v>43420.622256944444</v>
      </c>
      <c r="G35" s="3">
        <v>42826</v>
      </c>
      <c r="H35" s="3">
        <v>42855</v>
      </c>
      <c r="I35" s="1" t="s">
        <v>70</v>
      </c>
      <c r="J35">
        <v>1234</v>
      </c>
      <c r="K35">
        <v>1231234455</v>
      </c>
      <c r="L35" s="1" t="s">
        <v>151</v>
      </c>
      <c r="N35" s="1" t="s">
        <v>71</v>
      </c>
      <c r="O35" s="1" t="s">
        <v>84</v>
      </c>
      <c r="P35" s="1" t="s">
        <v>84</v>
      </c>
      <c r="Q35" s="1" t="s">
        <v>84</v>
      </c>
      <c r="R35" s="1"/>
      <c r="S35" t="s">
        <v>84</v>
      </c>
      <c r="U35" s="1" t="s">
        <v>84</v>
      </c>
      <c r="V35" s="1" t="s">
        <v>84</v>
      </c>
      <c r="W35" s="1" t="s">
        <v>84</v>
      </c>
      <c r="X35" s="1"/>
      <c r="Y35" s="1"/>
      <c r="Z35" s="1"/>
      <c r="AA35" s="1"/>
      <c r="AC35" s="1"/>
      <c r="AE35" s="1"/>
      <c r="AG35" s="1"/>
      <c r="AP35" s="1" t="s">
        <v>72</v>
      </c>
      <c r="AQ35">
        <v>1</v>
      </c>
      <c r="AR35" s="1" t="s">
        <v>317</v>
      </c>
      <c r="AS35" t="s">
        <v>190</v>
      </c>
      <c r="AT35" t="s">
        <v>318</v>
      </c>
      <c r="AU35" s="1" t="s">
        <v>191</v>
      </c>
      <c r="AV35" s="3">
        <v>42835</v>
      </c>
      <c r="AW35" s="3">
        <v>42835</v>
      </c>
      <c r="AX35" s="3">
        <v>42855</v>
      </c>
      <c r="AY35" s="1" t="s">
        <v>85</v>
      </c>
      <c r="AZ35" s="1" t="s">
        <v>190</v>
      </c>
      <c r="BA35">
        <v>564.57000000000005</v>
      </c>
      <c r="BB35">
        <v>8</v>
      </c>
      <c r="BC35">
        <v>12785.57</v>
      </c>
      <c r="BD35" s="1" t="s">
        <v>72</v>
      </c>
      <c r="BE35">
        <v>11</v>
      </c>
      <c r="BF35" s="1" t="s">
        <v>322</v>
      </c>
      <c r="BG35" s="1" t="s">
        <v>140</v>
      </c>
      <c r="BH35">
        <v>7800</v>
      </c>
      <c r="BJ35" s="1"/>
      <c r="BK35" s="1" t="s">
        <v>193</v>
      </c>
      <c r="BL35" s="1" t="s">
        <v>86</v>
      </c>
      <c r="BM35">
        <v>0</v>
      </c>
      <c r="BO35" s="1"/>
      <c r="BP35" s="1"/>
      <c r="BQ35">
        <v>18</v>
      </c>
      <c r="BR35">
        <v>12785.57</v>
      </c>
      <c r="BS35">
        <v>12785.57</v>
      </c>
    </row>
    <row r="36" spans="1:71" x14ac:dyDescent="0.35">
      <c r="A36" s="1" t="s">
        <v>67</v>
      </c>
      <c r="B36" s="1" t="s">
        <v>68</v>
      </c>
      <c r="C36" s="1" t="s">
        <v>69</v>
      </c>
      <c r="D36">
        <v>1</v>
      </c>
      <c r="E36">
        <v>1</v>
      </c>
      <c r="F36" s="2">
        <v>43420.622256944444</v>
      </c>
      <c r="G36" s="3">
        <v>42826</v>
      </c>
      <c r="H36" s="3">
        <v>42855</v>
      </c>
      <c r="I36" s="1" t="s">
        <v>70</v>
      </c>
      <c r="J36">
        <v>1234</v>
      </c>
      <c r="K36">
        <v>1231234455</v>
      </c>
      <c r="L36" s="1" t="s">
        <v>151</v>
      </c>
      <c r="N36" s="1" t="s">
        <v>71</v>
      </c>
      <c r="O36" s="1" t="s">
        <v>84</v>
      </c>
      <c r="P36" s="1" t="s">
        <v>84</v>
      </c>
      <c r="Q36" s="1" t="s">
        <v>84</v>
      </c>
      <c r="R36" s="1"/>
      <c r="S36" t="s">
        <v>84</v>
      </c>
      <c r="U36" s="1" t="s">
        <v>84</v>
      </c>
      <c r="V36" s="1" t="s">
        <v>84</v>
      </c>
      <c r="W36" s="1" t="s">
        <v>84</v>
      </c>
      <c r="X36" s="1"/>
      <c r="Y36" s="1"/>
      <c r="Z36" s="1"/>
      <c r="AA36" s="1"/>
      <c r="AC36" s="1"/>
      <c r="AE36" s="1"/>
      <c r="AG36" s="1"/>
      <c r="AP36" s="1" t="s">
        <v>72</v>
      </c>
      <c r="AQ36">
        <v>1</v>
      </c>
      <c r="AR36" s="1" t="s">
        <v>317</v>
      </c>
      <c r="AS36" t="s">
        <v>190</v>
      </c>
      <c r="AT36" t="s">
        <v>318</v>
      </c>
      <c r="AU36" s="1" t="s">
        <v>191</v>
      </c>
      <c r="AV36" s="3">
        <v>42835</v>
      </c>
      <c r="AW36" s="3">
        <v>42835</v>
      </c>
      <c r="AX36" s="3">
        <v>42855</v>
      </c>
      <c r="AY36" s="1" t="s">
        <v>85</v>
      </c>
      <c r="AZ36" s="1" t="s">
        <v>190</v>
      </c>
      <c r="BA36">
        <v>564.57000000000005</v>
      </c>
      <c r="BB36">
        <v>8</v>
      </c>
      <c r="BC36">
        <v>12785.57</v>
      </c>
      <c r="BD36" s="1" t="s">
        <v>72</v>
      </c>
      <c r="BE36">
        <v>12</v>
      </c>
      <c r="BF36" s="1" t="s">
        <v>322</v>
      </c>
      <c r="BG36" s="1" t="s">
        <v>86</v>
      </c>
      <c r="BH36">
        <v>0</v>
      </c>
      <c r="BJ36" s="1"/>
      <c r="BK36" s="1"/>
      <c r="BL36" s="1" t="s">
        <v>156</v>
      </c>
      <c r="BM36">
        <v>7800</v>
      </c>
      <c r="BO36" s="1"/>
      <c r="BP36" s="1" t="s">
        <v>193</v>
      </c>
      <c r="BQ36">
        <v>18</v>
      </c>
      <c r="BR36">
        <v>12785.57</v>
      </c>
      <c r="BS36">
        <v>12785.57</v>
      </c>
    </row>
    <row r="37" spans="1:71" x14ac:dyDescent="0.35">
      <c r="A37" s="1" t="s">
        <v>67</v>
      </c>
      <c r="B37" s="1" t="s">
        <v>68</v>
      </c>
      <c r="C37" s="1" t="s">
        <v>69</v>
      </c>
      <c r="D37">
        <v>1</v>
      </c>
      <c r="E37">
        <v>1</v>
      </c>
      <c r="F37" s="2">
        <v>43420.622256944444</v>
      </c>
      <c r="G37" s="3">
        <v>42826</v>
      </c>
      <c r="H37" s="3">
        <v>42855</v>
      </c>
      <c r="I37" s="1" t="s">
        <v>70</v>
      </c>
      <c r="J37">
        <v>1234</v>
      </c>
      <c r="K37">
        <v>1231234455</v>
      </c>
      <c r="L37" s="1" t="s">
        <v>151</v>
      </c>
      <c r="N37" s="1" t="s">
        <v>71</v>
      </c>
      <c r="O37" s="1" t="s">
        <v>84</v>
      </c>
      <c r="P37" s="1" t="s">
        <v>84</v>
      </c>
      <c r="Q37" s="1" t="s">
        <v>84</v>
      </c>
      <c r="R37" s="1"/>
      <c r="S37" t="s">
        <v>84</v>
      </c>
      <c r="U37" s="1" t="s">
        <v>84</v>
      </c>
      <c r="V37" s="1" t="s">
        <v>84</v>
      </c>
      <c r="W37" s="1" t="s">
        <v>84</v>
      </c>
      <c r="X37" s="1"/>
      <c r="Y37" s="1"/>
      <c r="Z37" s="1"/>
      <c r="AA37" s="1"/>
      <c r="AC37" s="1"/>
      <c r="AE37" s="1"/>
      <c r="AG37" s="1"/>
      <c r="AP37" s="1" t="s">
        <v>72</v>
      </c>
      <c r="AQ37">
        <v>1</v>
      </c>
      <c r="AR37" s="1" t="s">
        <v>317</v>
      </c>
      <c r="AS37" t="s">
        <v>190</v>
      </c>
      <c r="AT37" t="s">
        <v>318</v>
      </c>
      <c r="AU37" s="1" t="s">
        <v>191</v>
      </c>
      <c r="AV37" s="3">
        <v>42835</v>
      </c>
      <c r="AW37" s="3">
        <v>42835</v>
      </c>
      <c r="AX37" s="3">
        <v>42855</v>
      </c>
      <c r="AY37" s="1" t="s">
        <v>85</v>
      </c>
      <c r="AZ37" s="1" t="s">
        <v>190</v>
      </c>
      <c r="BA37">
        <v>564.57000000000005</v>
      </c>
      <c r="BB37">
        <v>8</v>
      </c>
      <c r="BC37">
        <v>12785.57</v>
      </c>
      <c r="BD37" s="1" t="s">
        <v>72</v>
      </c>
      <c r="BE37">
        <v>13</v>
      </c>
      <c r="BF37" s="1" t="s">
        <v>323</v>
      </c>
      <c r="BG37" s="1" t="s">
        <v>161</v>
      </c>
      <c r="BH37">
        <v>870</v>
      </c>
      <c r="BJ37" s="1"/>
      <c r="BK37" s="1" t="s">
        <v>193</v>
      </c>
      <c r="BL37" s="1" t="s">
        <v>86</v>
      </c>
      <c r="BM37">
        <v>0</v>
      </c>
      <c r="BO37" s="1"/>
      <c r="BP37" s="1"/>
      <c r="BQ37">
        <v>18</v>
      </c>
      <c r="BR37">
        <v>12785.57</v>
      </c>
      <c r="BS37">
        <v>12785.57</v>
      </c>
    </row>
    <row r="38" spans="1:71" x14ac:dyDescent="0.35">
      <c r="A38" s="1" t="s">
        <v>67</v>
      </c>
      <c r="B38" s="1" t="s">
        <v>68</v>
      </c>
      <c r="C38" s="1" t="s">
        <v>69</v>
      </c>
      <c r="D38">
        <v>1</v>
      </c>
      <c r="E38">
        <v>1</v>
      </c>
      <c r="F38" s="2">
        <v>43420.622256944444</v>
      </c>
      <c r="G38" s="3">
        <v>42826</v>
      </c>
      <c r="H38" s="3">
        <v>42855</v>
      </c>
      <c r="I38" s="1" t="s">
        <v>70</v>
      </c>
      <c r="J38">
        <v>1234</v>
      </c>
      <c r="K38">
        <v>1231234455</v>
      </c>
      <c r="L38" s="1" t="s">
        <v>151</v>
      </c>
      <c r="N38" s="1" t="s">
        <v>71</v>
      </c>
      <c r="O38" s="1" t="s">
        <v>84</v>
      </c>
      <c r="P38" s="1" t="s">
        <v>84</v>
      </c>
      <c r="Q38" s="1" t="s">
        <v>84</v>
      </c>
      <c r="R38" s="1"/>
      <c r="S38" t="s">
        <v>84</v>
      </c>
      <c r="U38" s="1" t="s">
        <v>84</v>
      </c>
      <c r="V38" s="1" t="s">
        <v>84</v>
      </c>
      <c r="W38" s="1" t="s">
        <v>84</v>
      </c>
      <c r="X38" s="1"/>
      <c r="Y38" s="1"/>
      <c r="Z38" s="1"/>
      <c r="AA38" s="1"/>
      <c r="AC38" s="1"/>
      <c r="AE38" s="1"/>
      <c r="AG38" s="1"/>
      <c r="AP38" s="1" t="s">
        <v>72</v>
      </c>
      <c r="AQ38">
        <v>1</v>
      </c>
      <c r="AR38" s="1" t="s">
        <v>317</v>
      </c>
      <c r="AS38" t="s">
        <v>190</v>
      </c>
      <c r="AT38" t="s">
        <v>318</v>
      </c>
      <c r="AU38" s="1" t="s">
        <v>191</v>
      </c>
      <c r="AV38" s="3">
        <v>42835</v>
      </c>
      <c r="AW38" s="3">
        <v>42835</v>
      </c>
      <c r="AX38" s="3">
        <v>42855</v>
      </c>
      <c r="AY38" s="1" t="s">
        <v>85</v>
      </c>
      <c r="AZ38" s="1" t="s">
        <v>190</v>
      </c>
      <c r="BA38">
        <v>564.57000000000005</v>
      </c>
      <c r="BB38">
        <v>8</v>
      </c>
      <c r="BC38">
        <v>12785.57</v>
      </c>
      <c r="BD38" s="1" t="s">
        <v>72</v>
      </c>
      <c r="BE38">
        <v>14</v>
      </c>
      <c r="BF38" s="1" t="s">
        <v>323</v>
      </c>
      <c r="BG38" s="1" t="s">
        <v>86</v>
      </c>
      <c r="BH38">
        <v>0</v>
      </c>
      <c r="BJ38" s="1"/>
      <c r="BK38" s="1"/>
      <c r="BL38" s="1" t="s">
        <v>156</v>
      </c>
      <c r="BM38">
        <v>870</v>
      </c>
      <c r="BO38" s="1"/>
      <c r="BP38" s="1" t="s">
        <v>193</v>
      </c>
      <c r="BQ38">
        <v>18</v>
      </c>
      <c r="BR38">
        <v>12785.57</v>
      </c>
      <c r="BS38">
        <v>12785.57</v>
      </c>
    </row>
    <row r="39" spans="1:71" x14ac:dyDescent="0.35">
      <c r="A39" s="1" t="s">
        <v>67</v>
      </c>
      <c r="B39" s="1" t="s">
        <v>68</v>
      </c>
      <c r="C39" s="1" t="s">
        <v>69</v>
      </c>
      <c r="D39">
        <v>1</v>
      </c>
      <c r="E39">
        <v>1</v>
      </c>
      <c r="F39" s="2">
        <v>43420.622256944444</v>
      </c>
      <c r="G39" s="3">
        <v>42826</v>
      </c>
      <c r="H39" s="3">
        <v>42855</v>
      </c>
      <c r="I39" s="1" t="s">
        <v>70</v>
      </c>
      <c r="J39">
        <v>1234</v>
      </c>
      <c r="K39">
        <v>1231234455</v>
      </c>
      <c r="L39" s="1" t="s">
        <v>151</v>
      </c>
      <c r="N39" s="1" t="s">
        <v>71</v>
      </c>
      <c r="O39" s="1" t="s">
        <v>84</v>
      </c>
      <c r="P39" s="1" t="s">
        <v>84</v>
      </c>
      <c r="Q39" s="1" t="s">
        <v>84</v>
      </c>
      <c r="R39" s="1"/>
      <c r="S39" t="s">
        <v>84</v>
      </c>
      <c r="U39" s="1" t="s">
        <v>84</v>
      </c>
      <c r="V39" s="1" t="s">
        <v>84</v>
      </c>
      <c r="W39" s="1" t="s">
        <v>84</v>
      </c>
      <c r="X39" s="1"/>
      <c r="Y39" s="1"/>
      <c r="Z39" s="1"/>
      <c r="AA39" s="1"/>
      <c r="AC39" s="1"/>
      <c r="AE39" s="1"/>
      <c r="AG39" s="1"/>
      <c r="AP39" s="1" t="s">
        <v>72</v>
      </c>
      <c r="AQ39">
        <v>1</v>
      </c>
      <c r="AR39" s="1" t="s">
        <v>317</v>
      </c>
      <c r="AS39" t="s">
        <v>190</v>
      </c>
      <c r="AT39" t="s">
        <v>318</v>
      </c>
      <c r="AU39" s="1" t="s">
        <v>191</v>
      </c>
      <c r="AV39" s="3">
        <v>42835</v>
      </c>
      <c r="AW39" s="3">
        <v>42835</v>
      </c>
      <c r="AX39" s="3">
        <v>42855</v>
      </c>
      <c r="AY39" s="1" t="s">
        <v>85</v>
      </c>
      <c r="AZ39" s="1" t="s">
        <v>190</v>
      </c>
      <c r="BA39">
        <v>564.57000000000005</v>
      </c>
      <c r="BB39">
        <v>8</v>
      </c>
      <c r="BC39">
        <v>12785.57</v>
      </c>
      <c r="BD39" s="1" t="s">
        <v>72</v>
      </c>
      <c r="BE39">
        <v>15</v>
      </c>
      <c r="BF39" s="1" t="s">
        <v>324</v>
      </c>
      <c r="BG39" s="1" t="s">
        <v>162</v>
      </c>
      <c r="BH39">
        <v>920</v>
      </c>
      <c r="BJ39" s="1"/>
      <c r="BK39" s="1" t="s">
        <v>193</v>
      </c>
      <c r="BL39" s="1" t="s">
        <v>86</v>
      </c>
      <c r="BM39">
        <v>0</v>
      </c>
      <c r="BO39" s="1"/>
      <c r="BP39" s="1"/>
      <c r="BQ39">
        <v>18</v>
      </c>
      <c r="BR39">
        <v>12785.57</v>
      </c>
      <c r="BS39">
        <v>12785.57</v>
      </c>
    </row>
    <row r="40" spans="1:71" x14ac:dyDescent="0.35">
      <c r="A40" s="1" t="s">
        <v>67</v>
      </c>
      <c r="B40" s="1" t="s">
        <v>68</v>
      </c>
      <c r="C40" s="1" t="s">
        <v>69</v>
      </c>
      <c r="D40">
        <v>1</v>
      </c>
      <c r="E40">
        <v>1</v>
      </c>
      <c r="F40" s="2">
        <v>43420.622256944444</v>
      </c>
      <c r="G40" s="3">
        <v>42826</v>
      </c>
      <c r="H40" s="3">
        <v>42855</v>
      </c>
      <c r="I40" s="1" t="s">
        <v>70</v>
      </c>
      <c r="J40">
        <v>1234</v>
      </c>
      <c r="K40">
        <v>1231234455</v>
      </c>
      <c r="L40" s="1" t="s">
        <v>151</v>
      </c>
      <c r="N40" s="1" t="s">
        <v>71</v>
      </c>
      <c r="O40" s="1" t="s">
        <v>84</v>
      </c>
      <c r="P40" s="1" t="s">
        <v>84</v>
      </c>
      <c r="Q40" s="1" t="s">
        <v>84</v>
      </c>
      <c r="R40" s="1"/>
      <c r="S40" t="s">
        <v>84</v>
      </c>
      <c r="U40" s="1" t="s">
        <v>84</v>
      </c>
      <c r="V40" s="1" t="s">
        <v>84</v>
      </c>
      <c r="W40" s="1" t="s">
        <v>84</v>
      </c>
      <c r="X40" s="1"/>
      <c r="Y40" s="1"/>
      <c r="Z40" s="1"/>
      <c r="AA40" s="1"/>
      <c r="AC40" s="1"/>
      <c r="AE40" s="1"/>
      <c r="AG40" s="1"/>
      <c r="AP40" s="1" t="s">
        <v>72</v>
      </c>
      <c r="AQ40">
        <v>1</v>
      </c>
      <c r="AR40" s="1" t="s">
        <v>317</v>
      </c>
      <c r="AS40" t="s">
        <v>190</v>
      </c>
      <c r="AT40" t="s">
        <v>318</v>
      </c>
      <c r="AU40" s="1" t="s">
        <v>191</v>
      </c>
      <c r="AV40" s="3">
        <v>42835</v>
      </c>
      <c r="AW40" s="3">
        <v>42835</v>
      </c>
      <c r="AX40" s="3">
        <v>42855</v>
      </c>
      <c r="AY40" s="1" t="s">
        <v>85</v>
      </c>
      <c r="AZ40" s="1" t="s">
        <v>190</v>
      </c>
      <c r="BA40">
        <v>564.57000000000005</v>
      </c>
      <c r="BB40">
        <v>8</v>
      </c>
      <c r="BC40">
        <v>12785.57</v>
      </c>
      <c r="BD40" s="1" t="s">
        <v>72</v>
      </c>
      <c r="BE40">
        <v>16</v>
      </c>
      <c r="BF40" s="1" t="s">
        <v>324</v>
      </c>
      <c r="BG40" s="1" t="s">
        <v>86</v>
      </c>
      <c r="BH40">
        <v>0</v>
      </c>
      <c r="BJ40" s="1"/>
      <c r="BK40" s="1"/>
      <c r="BL40" s="1" t="s">
        <v>155</v>
      </c>
      <c r="BM40">
        <v>920</v>
      </c>
      <c r="BO40" s="1"/>
      <c r="BP40" s="1" t="s">
        <v>193</v>
      </c>
      <c r="BQ40">
        <v>18</v>
      </c>
      <c r="BR40">
        <v>12785.57</v>
      </c>
      <c r="BS40">
        <v>12785.57</v>
      </c>
    </row>
    <row r="41" spans="1:71" x14ac:dyDescent="0.35">
      <c r="A41" s="1" t="s">
        <v>67</v>
      </c>
      <c r="B41" s="1" t="s">
        <v>68</v>
      </c>
      <c r="C41" s="1" t="s">
        <v>69</v>
      </c>
      <c r="D41">
        <v>1</v>
      </c>
      <c r="E41">
        <v>1</v>
      </c>
      <c r="F41" s="2">
        <v>43420.622256944444</v>
      </c>
      <c r="G41" s="3">
        <v>42826</v>
      </c>
      <c r="H41" s="3">
        <v>42855</v>
      </c>
      <c r="I41" s="1" t="s">
        <v>70</v>
      </c>
      <c r="J41">
        <v>1234</v>
      </c>
      <c r="K41">
        <v>1231234455</v>
      </c>
      <c r="L41" s="1" t="s">
        <v>151</v>
      </c>
      <c r="N41" s="1" t="s">
        <v>71</v>
      </c>
      <c r="O41" s="1" t="s">
        <v>84</v>
      </c>
      <c r="P41" s="1" t="s">
        <v>84</v>
      </c>
      <c r="Q41" s="1" t="s">
        <v>84</v>
      </c>
      <c r="R41" s="1"/>
      <c r="S41" t="s">
        <v>84</v>
      </c>
      <c r="U41" s="1" t="s">
        <v>84</v>
      </c>
      <c r="V41" s="1" t="s">
        <v>84</v>
      </c>
      <c r="W41" s="1" t="s">
        <v>84</v>
      </c>
      <c r="X41" s="1"/>
      <c r="Y41" s="1"/>
      <c r="Z41" s="1"/>
      <c r="AA41" s="1"/>
      <c r="AC41" s="1"/>
      <c r="AE41" s="1"/>
      <c r="AG41" s="1"/>
      <c r="AP41" s="1" t="s">
        <v>72</v>
      </c>
      <c r="AQ41">
        <v>1</v>
      </c>
      <c r="AR41" s="1" t="s">
        <v>317</v>
      </c>
      <c r="AS41" t="s">
        <v>190</v>
      </c>
      <c r="AT41" t="s">
        <v>318</v>
      </c>
      <c r="AU41" s="1" t="s">
        <v>191</v>
      </c>
      <c r="AV41" s="3">
        <v>42835</v>
      </c>
      <c r="AW41" s="3">
        <v>42835</v>
      </c>
      <c r="AX41" s="3">
        <v>42855</v>
      </c>
      <c r="AY41" s="1" t="s">
        <v>85</v>
      </c>
      <c r="AZ41" s="1" t="s">
        <v>190</v>
      </c>
      <c r="BA41">
        <v>564.57000000000005</v>
      </c>
      <c r="BB41">
        <v>8</v>
      </c>
      <c r="BC41">
        <v>12785.57</v>
      </c>
      <c r="BD41" s="1" t="s">
        <v>72</v>
      </c>
      <c r="BE41">
        <v>17</v>
      </c>
      <c r="BF41" s="1" t="s">
        <v>325</v>
      </c>
      <c r="BG41" s="1" t="s">
        <v>163</v>
      </c>
      <c r="BH41">
        <v>98</v>
      </c>
      <c r="BJ41" s="1"/>
      <c r="BK41" s="1" t="s">
        <v>193</v>
      </c>
      <c r="BL41" s="1" t="s">
        <v>86</v>
      </c>
      <c r="BM41">
        <v>0</v>
      </c>
      <c r="BO41" s="1"/>
      <c r="BP41" s="1"/>
      <c r="BQ41">
        <v>18</v>
      </c>
      <c r="BR41">
        <v>12785.57</v>
      </c>
      <c r="BS41">
        <v>12785.57</v>
      </c>
    </row>
    <row r="42" spans="1:71" x14ac:dyDescent="0.35">
      <c r="A42" s="1" t="s">
        <v>67</v>
      </c>
      <c r="B42" s="1" t="s">
        <v>68</v>
      </c>
      <c r="C42" s="1" t="s">
        <v>69</v>
      </c>
      <c r="D42">
        <v>1</v>
      </c>
      <c r="E42">
        <v>1</v>
      </c>
      <c r="F42" s="2">
        <v>43420.622256944444</v>
      </c>
      <c r="G42" s="3">
        <v>42826</v>
      </c>
      <c r="H42" s="3">
        <v>42855</v>
      </c>
      <c r="I42" s="1" t="s">
        <v>70</v>
      </c>
      <c r="J42">
        <v>1234</v>
      </c>
      <c r="K42">
        <v>1231234455</v>
      </c>
      <c r="L42" s="1" t="s">
        <v>151</v>
      </c>
      <c r="N42" s="1" t="s">
        <v>71</v>
      </c>
      <c r="O42" s="1" t="s">
        <v>84</v>
      </c>
      <c r="P42" s="1" t="s">
        <v>84</v>
      </c>
      <c r="Q42" s="1" t="s">
        <v>84</v>
      </c>
      <c r="R42" s="1"/>
      <c r="S42" t="s">
        <v>84</v>
      </c>
      <c r="U42" s="1" t="s">
        <v>84</v>
      </c>
      <c r="V42" s="1" t="s">
        <v>84</v>
      </c>
      <c r="W42" s="1" t="s">
        <v>84</v>
      </c>
      <c r="X42" s="1"/>
      <c r="Y42" s="1"/>
      <c r="Z42" s="1"/>
      <c r="AA42" s="1"/>
      <c r="AC42" s="1"/>
      <c r="AE42" s="1"/>
      <c r="AG42" s="1"/>
      <c r="AP42" s="1" t="s">
        <v>72</v>
      </c>
      <c r="AQ42">
        <v>1</v>
      </c>
      <c r="AR42" s="1" t="s">
        <v>317</v>
      </c>
      <c r="AS42" t="s">
        <v>190</v>
      </c>
      <c r="AT42" t="s">
        <v>318</v>
      </c>
      <c r="AU42" s="1" t="s">
        <v>191</v>
      </c>
      <c r="AV42" s="3">
        <v>42835</v>
      </c>
      <c r="AW42" s="3">
        <v>42835</v>
      </c>
      <c r="AX42" s="3">
        <v>42855</v>
      </c>
      <c r="AY42" s="1" t="s">
        <v>85</v>
      </c>
      <c r="AZ42" s="1" t="s">
        <v>190</v>
      </c>
      <c r="BA42">
        <v>564.57000000000005</v>
      </c>
      <c r="BB42">
        <v>8</v>
      </c>
      <c r="BC42">
        <v>12785.57</v>
      </c>
      <c r="BD42" s="1" t="s">
        <v>72</v>
      </c>
      <c r="BE42">
        <v>18</v>
      </c>
      <c r="BF42" s="1" t="s">
        <v>325</v>
      </c>
      <c r="BG42" s="1" t="s">
        <v>86</v>
      </c>
      <c r="BH42">
        <v>0</v>
      </c>
      <c r="BJ42" s="1"/>
      <c r="BK42" s="1"/>
      <c r="BL42" s="1" t="s">
        <v>155</v>
      </c>
      <c r="BM42">
        <v>98</v>
      </c>
      <c r="BO42" s="1"/>
      <c r="BP42" s="1" t="s">
        <v>193</v>
      </c>
      <c r="BQ42">
        <v>18</v>
      </c>
      <c r="BR42">
        <v>12785.57</v>
      </c>
      <c r="BS42">
        <v>12785.57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BS54"/>
  <sheetViews>
    <sheetView workbookViewId="0">
      <selection activeCell="B9" sqref="B9"/>
    </sheetView>
  </sheetViews>
  <sheetFormatPr defaultRowHeight="14.5" x14ac:dyDescent="0.35"/>
  <cols>
    <col min="1" max="1" width="19.453125" bestFit="1" customWidth="1"/>
    <col min="2" max="2" width="15.81640625" bestFit="1" customWidth="1"/>
    <col min="3" max="3" width="15" bestFit="1" customWidth="1"/>
    <col min="4" max="4" width="23" bestFit="1" customWidth="1"/>
    <col min="5" max="5" width="16.08984375" bestFit="1" customWidth="1"/>
    <col min="6" max="6" width="24.7265625" bestFit="1" customWidth="1"/>
    <col min="7" max="7" width="13" bestFit="1" customWidth="1"/>
    <col min="8" max="8" width="12.90625" bestFit="1" customWidth="1"/>
    <col min="9" max="9" width="24.26953125" bestFit="1" customWidth="1"/>
    <col min="10" max="10" width="15.90625" bestFit="1" customWidth="1"/>
    <col min="11" max="11" width="10.81640625" bestFit="1" customWidth="1"/>
    <col min="12" max="12" width="16.81640625" bestFit="1" customWidth="1"/>
    <col min="13" max="13" width="12.54296875" bestFit="1" customWidth="1"/>
    <col min="14" max="14" width="14.26953125" bestFit="1" customWidth="1"/>
    <col min="15" max="15" width="18.81640625" bestFit="1" customWidth="1"/>
    <col min="16" max="16" width="12.36328125" bestFit="1" customWidth="1"/>
    <col min="17" max="17" width="12" bestFit="1" customWidth="1"/>
    <col min="18" max="18" width="10.54296875" bestFit="1" customWidth="1"/>
    <col min="19" max="19" width="13.6328125" bestFit="1" customWidth="1"/>
    <col min="20" max="20" width="14" bestFit="1" customWidth="1"/>
    <col min="21" max="21" width="17.26953125" bestFit="1" customWidth="1"/>
    <col min="22" max="22" width="17.90625" bestFit="1" customWidth="1"/>
    <col min="23" max="23" width="12.08984375" bestFit="1" customWidth="1"/>
    <col min="24" max="24" width="5.81640625" bestFit="1" customWidth="1"/>
    <col min="25" max="25" width="14.81640625" bestFit="1" customWidth="1"/>
    <col min="26" max="26" width="80.7265625" bestFit="1" customWidth="1"/>
    <col min="27" max="27" width="14.54296875" bestFit="1" customWidth="1"/>
    <col min="28" max="28" width="16.453125" bestFit="1" customWidth="1"/>
    <col min="29" max="29" width="38.54296875" bestFit="1" customWidth="1"/>
    <col min="30" max="30" width="17.36328125" bestFit="1" customWidth="1"/>
    <col min="31" max="31" width="49.453125" bestFit="1" customWidth="1"/>
    <col min="32" max="32" width="20.6328125" bestFit="1" customWidth="1"/>
    <col min="33" max="33" width="80.6328125" bestFit="1" customWidth="1"/>
    <col min="34" max="34" width="25.1796875" bestFit="1" customWidth="1"/>
    <col min="35" max="35" width="21.90625" bestFit="1" customWidth="1"/>
    <col min="36" max="36" width="18.453125" bestFit="1" customWidth="1"/>
    <col min="37" max="37" width="15.26953125" bestFit="1" customWidth="1"/>
    <col min="38" max="38" width="24.1796875" bestFit="1" customWidth="1"/>
    <col min="39" max="39" width="20.90625" bestFit="1" customWidth="1"/>
    <col min="40" max="40" width="17.08984375" bestFit="1" customWidth="1"/>
    <col min="41" max="41" width="13.81640625" bestFit="1" customWidth="1"/>
    <col min="42" max="42" width="6.81640625" bestFit="1" customWidth="1"/>
    <col min="43" max="43" width="22.26953125" bestFit="1" customWidth="1"/>
    <col min="44" max="44" width="22.7265625" bestFit="1" customWidth="1"/>
    <col min="45" max="45" width="25.1796875" bestFit="1" customWidth="1"/>
    <col min="46" max="46" width="25.7265625" bestFit="1" customWidth="1"/>
    <col min="47" max="47" width="19.453125" bestFit="1" customWidth="1"/>
    <col min="48" max="48" width="17.6328125" bestFit="1" customWidth="1"/>
    <col min="49" max="49" width="17.7265625" bestFit="1" customWidth="1"/>
    <col min="50" max="50" width="21.08984375" bestFit="1" customWidth="1"/>
    <col min="51" max="51" width="18.6328125" bestFit="1" customWidth="1"/>
    <col min="52" max="52" width="25.1796875" bestFit="1" customWidth="1"/>
    <col min="53" max="53" width="26.36328125" bestFit="1" customWidth="1"/>
    <col min="54" max="54" width="26.54296875" bestFit="1" customWidth="1"/>
    <col min="55" max="55" width="22.7265625" bestFit="1" customWidth="1"/>
    <col min="56" max="56" width="6.81640625" bestFit="1" customWidth="1"/>
    <col min="57" max="57" width="13.90625" bestFit="1" customWidth="1"/>
    <col min="58" max="58" width="22.7265625" bestFit="1" customWidth="1"/>
    <col min="59" max="59" width="20.90625" bestFit="1" customWidth="1"/>
    <col min="60" max="60" width="17.90625" bestFit="1" customWidth="1"/>
    <col min="61" max="61" width="24.1796875" bestFit="1" customWidth="1"/>
    <col min="62" max="62" width="21.90625" bestFit="1" customWidth="1"/>
    <col min="63" max="63" width="25.1796875" bestFit="1" customWidth="1"/>
    <col min="64" max="64" width="17.6328125" bestFit="1" customWidth="1"/>
    <col min="65" max="65" width="14.6328125" bestFit="1" customWidth="1"/>
    <col min="66" max="66" width="20.90625" bestFit="1" customWidth="1"/>
    <col min="67" max="67" width="18.6328125" bestFit="1" customWidth="1"/>
    <col min="68" max="68" width="25.1796875" bestFit="1" customWidth="1"/>
    <col min="69" max="69" width="28.453125" bestFit="1" customWidth="1"/>
    <col min="70" max="70" width="17.1796875" bestFit="1" customWidth="1"/>
    <col min="71" max="71" width="13.90625" bestFit="1" customWidth="1"/>
  </cols>
  <sheetData>
    <row r="1" spans="1:71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65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  <c r="AZ1" t="s">
        <v>50</v>
      </c>
      <c r="BA1" t="s">
        <v>51</v>
      </c>
      <c r="BB1" t="s">
        <v>52</v>
      </c>
      <c r="BC1" t="s">
        <v>53</v>
      </c>
      <c r="BD1" t="s">
        <v>66</v>
      </c>
      <c r="BE1" t="s">
        <v>54</v>
      </c>
      <c r="BF1" t="s">
        <v>55</v>
      </c>
      <c r="BG1" t="s">
        <v>56</v>
      </c>
      <c r="BH1" t="s">
        <v>57</v>
      </c>
      <c r="BI1" t="s">
        <v>101</v>
      </c>
      <c r="BJ1" t="s">
        <v>102</v>
      </c>
      <c r="BK1" t="s">
        <v>58</v>
      </c>
      <c r="BL1" t="s">
        <v>59</v>
      </c>
      <c r="BM1" t="s">
        <v>60</v>
      </c>
      <c r="BN1" t="s">
        <v>103</v>
      </c>
      <c r="BO1" t="s">
        <v>104</v>
      </c>
      <c r="BP1" t="s">
        <v>61</v>
      </c>
      <c r="BQ1" t="s">
        <v>62</v>
      </c>
      <c r="BR1" t="s">
        <v>63</v>
      </c>
      <c r="BS1" t="s">
        <v>64</v>
      </c>
    </row>
    <row r="2" spans="1:71" x14ac:dyDescent="0.35">
      <c r="A2" s="1" t="s">
        <v>67</v>
      </c>
      <c r="B2" s="1" t="s">
        <v>68</v>
      </c>
      <c r="C2" s="1" t="s">
        <v>69</v>
      </c>
      <c r="D2">
        <v>1</v>
      </c>
      <c r="E2">
        <v>1</v>
      </c>
      <c r="F2" s="2">
        <v>43420.663981481484</v>
      </c>
      <c r="G2" s="3">
        <v>42856</v>
      </c>
      <c r="H2" s="3">
        <v>42886</v>
      </c>
      <c r="I2" s="1" t="s">
        <v>70</v>
      </c>
      <c r="J2">
        <v>1234</v>
      </c>
      <c r="K2">
        <v>1231234455</v>
      </c>
      <c r="L2" s="1" t="s">
        <v>151</v>
      </c>
      <c r="N2" s="1" t="s">
        <v>71</v>
      </c>
      <c r="O2" s="1" t="s">
        <v>84</v>
      </c>
      <c r="P2" s="1" t="s">
        <v>84</v>
      </c>
      <c r="Q2" s="1" t="s">
        <v>84</v>
      </c>
      <c r="R2" s="1"/>
      <c r="S2" t="s">
        <v>84</v>
      </c>
      <c r="U2" s="1" t="s">
        <v>84</v>
      </c>
      <c r="V2" s="1" t="s">
        <v>84</v>
      </c>
      <c r="W2" s="1" t="s">
        <v>84</v>
      </c>
      <c r="X2" s="1" t="s">
        <v>72</v>
      </c>
      <c r="Y2" s="1" t="s">
        <v>125</v>
      </c>
      <c r="Z2" s="1" t="s">
        <v>127</v>
      </c>
      <c r="AA2" s="1" t="s">
        <v>73</v>
      </c>
      <c r="AB2">
        <v>0</v>
      </c>
      <c r="AC2" s="1" t="s">
        <v>75</v>
      </c>
      <c r="AD2">
        <v>70</v>
      </c>
      <c r="AE2" s="1" t="s">
        <v>79</v>
      </c>
      <c r="AF2">
        <v>5</v>
      </c>
      <c r="AG2" s="1" t="s">
        <v>130</v>
      </c>
      <c r="AH2">
        <v>0</v>
      </c>
      <c r="AI2">
        <v>0</v>
      </c>
      <c r="AJ2">
        <v>0</v>
      </c>
      <c r="AK2">
        <v>1103</v>
      </c>
      <c r="AL2">
        <v>0</v>
      </c>
      <c r="AM2">
        <v>5515</v>
      </c>
      <c r="AN2">
        <v>0</v>
      </c>
      <c r="AO2">
        <v>5515</v>
      </c>
      <c r="AP2" s="1" t="s">
        <v>72</v>
      </c>
      <c r="AQ2">
        <v>1</v>
      </c>
      <c r="AR2" s="1" t="s">
        <v>303</v>
      </c>
      <c r="AS2" t="s">
        <v>304</v>
      </c>
      <c r="AT2">
        <v>9782</v>
      </c>
      <c r="AU2" s="1" t="s">
        <v>191</v>
      </c>
      <c r="AV2" s="3">
        <v>42883</v>
      </c>
      <c r="AW2" s="3">
        <v>42883</v>
      </c>
      <c r="AX2" s="3">
        <v>42886</v>
      </c>
      <c r="AY2" s="1" t="s">
        <v>85</v>
      </c>
      <c r="AZ2" s="1" t="s">
        <v>304</v>
      </c>
      <c r="BA2">
        <v>1173.42</v>
      </c>
      <c r="BB2">
        <v>11</v>
      </c>
      <c r="BC2">
        <v>62963.519999999997</v>
      </c>
      <c r="BD2" s="1"/>
      <c r="BF2" s="1"/>
      <c r="BG2" s="1"/>
      <c r="BJ2" s="1"/>
      <c r="BK2" s="1"/>
      <c r="BL2" s="1"/>
      <c r="BO2" s="1"/>
      <c r="BP2" s="1"/>
      <c r="BQ2">
        <v>27</v>
      </c>
      <c r="BR2">
        <v>62963.519999999997</v>
      </c>
      <c r="BS2">
        <v>62963.519999999997</v>
      </c>
    </row>
    <row r="3" spans="1:71" x14ac:dyDescent="0.35">
      <c r="A3" s="1" t="s">
        <v>67</v>
      </c>
      <c r="B3" s="1" t="s">
        <v>68</v>
      </c>
      <c r="C3" s="1" t="s">
        <v>69</v>
      </c>
      <c r="D3">
        <v>1</v>
      </c>
      <c r="E3">
        <v>1</v>
      </c>
      <c r="F3" s="2">
        <v>43420.663981481484</v>
      </c>
      <c r="G3" s="3">
        <v>42856</v>
      </c>
      <c r="H3" s="3">
        <v>42886</v>
      </c>
      <c r="I3" s="1" t="s">
        <v>70</v>
      </c>
      <c r="J3">
        <v>1234</v>
      </c>
      <c r="K3">
        <v>1231234455</v>
      </c>
      <c r="L3" s="1" t="s">
        <v>151</v>
      </c>
      <c r="N3" s="1" t="s">
        <v>71</v>
      </c>
      <c r="O3" s="1" t="s">
        <v>84</v>
      </c>
      <c r="P3" s="1" t="s">
        <v>84</v>
      </c>
      <c r="Q3" s="1" t="s">
        <v>84</v>
      </c>
      <c r="R3" s="1"/>
      <c r="S3" t="s">
        <v>84</v>
      </c>
      <c r="U3" s="1" t="s">
        <v>84</v>
      </c>
      <c r="V3" s="1" t="s">
        <v>84</v>
      </c>
      <c r="W3" s="1" t="s">
        <v>84</v>
      </c>
      <c r="X3" s="1" t="s">
        <v>72</v>
      </c>
      <c r="Y3" s="1" t="s">
        <v>218</v>
      </c>
      <c r="Z3" s="1" t="s">
        <v>221</v>
      </c>
      <c r="AA3" s="1" t="s">
        <v>73</v>
      </c>
      <c r="AB3">
        <v>2</v>
      </c>
      <c r="AC3" s="1" t="s">
        <v>76</v>
      </c>
      <c r="AD3">
        <v>201</v>
      </c>
      <c r="AE3" s="1" t="s">
        <v>80</v>
      </c>
      <c r="AF3" t="s">
        <v>224</v>
      </c>
      <c r="AG3" s="1" t="s">
        <v>226</v>
      </c>
      <c r="AH3">
        <v>0</v>
      </c>
      <c r="AI3">
        <v>0</v>
      </c>
      <c r="AJ3">
        <v>9348</v>
      </c>
      <c r="AK3">
        <v>0</v>
      </c>
      <c r="AL3">
        <v>9348</v>
      </c>
      <c r="AM3">
        <v>0</v>
      </c>
      <c r="AN3">
        <v>9348</v>
      </c>
      <c r="AO3">
        <v>0</v>
      </c>
      <c r="AP3" s="1" t="s">
        <v>72</v>
      </c>
      <c r="AQ3">
        <v>1</v>
      </c>
      <c r="AR3" s="1" t="s">
        <v>303</v>
      </c>
      <c r="AS3" t="s">
        <v>304</v>
      </c>
      <c r="AT3">
        <v>9782</v>
      </c>
      <c r="AU3" s="1" t="s">
        <v>191</v>
      </c>
      <c r="AV3" s="3">
        <v>42883</v>
      </c>
      <c r="AW3" s="3">
        <v>42883</v>
      </c>
      <c r="AX3" s="3">
        <v>42886</v>
      </c>
      <c r="AY3" s="1" t="s">
        <v>85</v>
      </c>
      <c r="AZ3" s="1" t="s">
        <v>304</v>
      </c>
      <c r="BA3">
        <v>1173.42</v>
      </c>
      <c r="BB3">
        <v>11</v>
      </c>
      <c r="BC3">
        <v>62963.519999999997</v>
      </c>
      <c r="BD3" s="1"/>
      <c r="BF3" s="1"/>
      <c r="BG3" s="1"/>
      <c r="BJ3" s="1"/>
      <c r="BK3" s="1"/>
      <c r="BL3" s="1"/>
      <c r="BO3" s="1"/>
      <c r="BP3" s="1"/>
      <c r="BQ3">
        <v>27</v>
      </c>
      <c r="BR3">
        <v>62963.519999999997</v>
      </c>
      <c r="BS3">
        <v>62963.519999999997</v>
      </c>
    </row>
    <row r="4" spans="1:71" x14ac:dyDescent="0.35">
      <c r="A4" s="1" t="s">
        <v>67</v>
      </c>
      <c r="B4" s="1" t="s">
        <v>68</v>
      </c>
      <c r="C4" s="1" t="s">
        <v>69</v>
      </c>
      <c r="D4">
        <v>1</v>
      </c>
      <c r="E4">
        <v>1</v>
      </c>
      <c r="F4" s="2">
        <v>43420.663981481484</v>
      </c>
      <c r="G4" s="3">
        <v>42856</v>
      </c>
      <c r="H4" s="3">
        <v>42886</v>
      </c>
      <c r="I4" s="1" t="s">
        <v>70</v>
      </c>
      <c r="J4">
        <v>1234</v>
      </c>
      <c r="K4">
        <v>1231234455</v>
      </c>
      <c r="L4" s="1" t="s">
        <v>151</v>
      </c>
      <c r="N4" s="1" t="s">
        <v>71</v>
      </c>
      <c r="O4" s="1" t="s">
        <v>84</v>
      </c>
      <c r="P4" s="1" t="s">
        <v>84</v>
      </c>
      <c r="Q4" s="1" t="s">
        <v>84</v>
      </c>
      <c r="R4" s="1"/>
      <c r="S4" t="s">
        <v>84</v>
      </c>
      <c r="U4" s="1" t="s">
        <v>84</v>
      </c>
      <c r="V4" s="1" t="s">
        <v>84</v>
      </c>
      <c r="W4" s="1" t="s">
        <v>84</v>
      </c>
      <c r="X4" s="1" t="s">
        <v>72</v>
      </c>
      <c r="Y4" s="1" t="s">
        <v>197</v>
      </c>
      <c r="Z4" s="1" t="s">
        <v>200</v>
      </c>
      <c r="AA4" s="1" t="s">
        <v>73</v>
      </c>
      <c r="AB4">
        <v>2</v>
      </c>
      <c r="AC4" s="1" t="s">
        <v>76</v>
      </c>
      <c r="AD4">
        <v>201</v>
      </c>
      <c r="AE4" s="1" t="s">
        <v>80</v>
      </c>
      <c r="AF4" t="s">
        <v>204</v>
      </c>
      <c r="AG4" s="1" t="s">
        <v>135</v>
      </c>
      <c r="AH4">
        <v>0</v>
      </c>
      <c r="AI4">
        <v>0</v>
      </c>
      <c r="AJ4">
        <v>24354</v>
      </c>
      <c r="AK4">
        <v>0</v>
      </c>
      <c r="AL4">
        <v>72078</v>
      </c>
      <c r="AM4">
        <v>0</v>
      </c>
      <c r="AN4">
        <v>72078</v>
      </c>
      <c r="AO4">
        <v>0</v>
      </c>
      <c r="AP4" s="1" t="s">
        <v>72</v>
      </c>
      <c r="AQ4">
        <v>1</v>
      </c>
      <c r="AR4" s="1" t="s">
        <v>303</v>
      </c>
      <c r="AS4" t="s">
        <v>304</v>
      </c>
      <c r="AT4">
        <v>9782</v>
      </c>
      <c r="AU4" s="1" t="s">
        <v>191</v>
      </c>
      <c r="AV4" s="3">
        <v>42883</v>
      </c>
      <c r="AW4" s="3">
        <v>42883</v>
      </c>
      <c r="AX4" s="3">
        <v>42886</v>
      </c>
      <c r="AY4" s="1" t="s">
        <v>85</v>
      </c>
      <c r="AZ4" s="1" t="s">
        <v>304</v>
      </c>
      <c r="BA4">
        <v>1173.42</v>
      </c>
      <c r="BB4">
        <v>11</v>
      </c>
      <c r="BC4">
        <v>62963.519999999997</v>
      </c>
      <c r="BD4" s="1"/>
      <c r="BF4" s="1"/>
      <c r="BG4" s="1"/>
      <c r="BJ4" s="1"/>
      <c r="BK4" s="1"/>
      <c r="BL4" s="1"/>
      <c r="BO4" s="1"/>
      <c r="BP4" s="1"/>
      <c r="BQ4">
        <v>27</v>
      </c>
      <c r="BR4">
        <v>62963.519999999997</v>
      </c>
      <c r="BS4">
        <v>62963.519999999997</v>
      </c>
    </row>
    <row r="5" spans="1:71" x14ac:dyDescent="0.35">
      <c r="A5" s="1" t="s">
        <v>67</v>
      </c>
      <c r="B5" s="1" t="s">
        <v>68</v>
      </c>
      <c r="C5" s="1" t="s">
        <v>69</v>
      </c>
      <c r="D5">
        <v>1</v>
      </c>
      <c r="E5">
        <v>1</v>
      </c>
      <c r="F5" s="2">
        <v>43420.663981481484</v>
      </c>
      <c r="G5" s="3">
        <v>42856</v>
      </c>
      <c r="H5" s="3">
        <v>42886</v>
      </c>
      <c r="I5" s="1" t="s">
        <v>70</v>
      </c>
      <c r="J5">
        <v>1234</v>
      </c>
      <c r="K5">
        <v>1231234455</v>
      </c>
      <c r="L5" s="1" t="s">
        <v>151</v>
      </c>
      <c r="N5" s="1" t="s">
        <v>71</v>
      </c>
      <c r="O5" s="1" t="s">
        <v>84</v>
      </c>
      <c r="P5" s="1" t="s">
        <v>84</v>
      </c>
      <c r="Q5" s="1" t="s">
        <v>84</v>
      </c>
      <c r="R5" s="1"/>
      <c r="S5" t="s">
        <v>84</v>
      </c>
      <c r="U5" s="1" t="s">
        <v>84</v>
      </c>
      <c r="V5" s="1" t="s">
        <v>84</v>
      </c>
      <c r="W5" s="1" t="s">
        <v>84</v>
      </c>
      <c r="X5" s="1" t="s">
        <v>72</v>
      </c>
      <c r="Y5" s="1" t="s">
        <v>210</v>
      </c>
      <c r="Z5" s="1" t="s">
        <v>211</v>
      </c>
      <c r="AA5" s="1" t="s">
        <v>73</v>
      </c>
      <c r="AB5">
        <v>2</v>
      </c>
      <c r="AC5" s="1" t="s">
        <v>76</v>
      </c>
      <c r="AD5">
        <v>201</v>
      </c>
      <c r="AE5" s="1" t="s">
        <v>80</v>
      </c>
      <c r="AF5" t="s">
        <v>212</v>
      </c>
      <c r="AG5" s="1" t="s">
        <v>213</v>
      </c>
      <c r="AH5">
        <v>0</v>
      </c>
      <c r="AI5">
        <v>0</v>
      </c>
      <c r="AJ5">
        <v>13370.1</v>
      </c>
      <c r="AK5">
        <v>0</v>
      </c>
      <c r="AL5">
        <v>47318.1</v>
      </c>
      <c r="AM5">
        <v>0</v>
      </c>
      <c r="AN5">
        <v>47318.1</v>
      </c>
      <c r="AO5">
        <v>0</v>
      </c>
      <c r="AP5" s="1" t="s">
        <v>72</v>
      </c>
      <c r="AQ5">
        <v>1</v>
      </c>
      <c r="AR5" s="1" t="s">
        <v>303</v>
      </c>
      <c r="AS5" t="s">
        <v>304</v>
      </c>
      <c r="AT5">
        <v>9782</v>
      </c>
      <c r="AU5" s="1" t="s">
        <v>191</v>
      </c>
      <c r="AV5" s="3">
        <v>42883</v>
      </c>
      <c r="AW5" s="3">
        <v>42883</v>
      </c>
      <c r="AX5" s="3">
        <v>42886</v>
      </c>
      <c r="AY5" s="1" t="s">
        <v>85</v>
      </c>
      <c r="AZ5" s="1" t="s">
        <v>304</v>
      </c>
      <c r="BA5">
        <v>1173.42</v>
      </c>
      <c r="BB5">
        <v>11</v>
      </c>
      <c r="BC5">
        <v>62963.519999999997</v>
      </c>
      <c r="BD5" s="1"/>
      <c r="BF5" s="1"/>
      <c r="BG5" s="1"/>
      <c r="BJ5" s="1"/>
      <c r="BK5" s="1"/>
      <c r="BL5" s="1"/>
      <c r="BO5" s="1"/>
      <c r="BP5" s="1"/>
      <c r="BQ5">
        <v>27</v>
      </c>
      <c r="BR5">
        <v>62963.519999999997</v>
      </c>
      <c r="BS5">
        <v>62963.519999999997</v>
      </c>
    </row>
    <row r="6" spans="1:71" x14ac:dyDescent="0.35">
      <c r="A6" s="1" t="s">
        <v>67</v>
      </c>
      <c r="B6" s="1" t="s">
        <v>68</v>
      </c>
      <c r="C6" s="1" t="s">
        <v>69</v>
      </c>
      <c r="D6">
        <v>1</v>
      </c>
      <c r="E6">
        <v>1</v>
      </c>
      <c r="F6" s="2">
        <v>43420.663981481484</v>
      </c>
      <c r="G6" s="3">
        <v>42856</v>
      </c>
      <c r="H6" s="3">
        <v>42886</v>
      </c>
      <c r="I6" s="1" t="s">
        <v>70</v>
      </c>
      <c r="J6">
        <v>1234</v>
      </c>
      <c r="K6">
        <v>1231234455</v>
      </c>
      <c r="L6" s="1" t="s">
        <v>151</v>
      </c>
      <c r="N6" s="1" t="s">
        <v>71</v>
      </c>
      <c r="O6" s="1" t="s">
        <v>84</v>
      </c>
      <c r="P6" s="1" t="s">
        <v>84</v>
      </c>
      <c r="Q6" s="1" t="s">
        <v>84</v>
      </c>
      <c r="R6" s="1"/>
      <c r="S6" t="s">
        <v>84</v>
      </c>
      <c r="U6" s="1" t="s">
        <v>84</v>
      </c>
      <c r="V6" s="1" t="s">
        <v>84</v>
      </c>
      <c r="W6" s="1" t="s">
        <v>84</v>
      </c>
      <c r="X6" s="1" t="s">
        <v>72</v>
      </c>
      <c r="Y6" s="1" t="s">
        <v>152</v>
      </c>
      <c r="Z6" s="1" t="s">
        <v>164</v>
      </c>
      <c r="AA6" s="1" t="s">
        <v>73</v>
      </c>
      <c r="AB6">
        <v>2</v>
      </c>
      <c r="AC6" s="1" t="s">
        <v>76</v>
      </c>
      <c r="AD6">
        <v>202</v>
      </c>
      <c r="AE6" s="1" t="s">
        <v>81</v>
      </c>
      <c r="AF6" t="s">
        <v>178</v>
      </c>
      <c r="AG6" s="1" t="s">
        <v>182</v>
      </c>
      <c r="AH6">
        <v>0</v>
      </c>
      <c r="AI6">
        <v>0</v>
      </c>
      <c r="AJ6">
        <v>0</v>
      </c>
      <c r="AK6">
        <v>0</v>
      </c>
      <c r="AL6">
        <v>0</v>
      </c>
      <c r="AM6">
        <v>1472.87</v>
      </c>
      <c r="AN6">
        <v>0</v>
      </c>
      <c r="AO6">
        <v>1472.87</v>
      </c>
      <c r="AP6" s="1" t="s">
        <v>72</v>
      </c>
      <c r="AQ6">
        <v>1</v>
      </c>
      <c r="AR6" s="1" t="s">
        <v>303</v>
      </c>
      <c r="AS6" t="s">
        <v>304</v>
      </c>
      <c r="AT6">
        <v>9782</v>
      </c>
      <c r="AU6" s="1" t="s">
        <v>191</v>
      </c>
      <c r="AV6" s="3">
        <v>42883</v>
      </c>
      <c r="AW6" s="3">
        <v>42883</v>
      </c>
      <c r="AX6" s="3">
        <v>42886</v>
      </c>
      <c r="AY6" s="1" t="s">
        <v>85</v>
      </c>
      <c r="AZ6" s="1" t="s">
        <v>304</v>
      </c>
      <c r="BA6">
        <v>1173.42</v>
      </c>
      <c r="BB6">
        <v>11</v>
      </c>
      <c r="BC6">
        <v>62963.519999999997</v>
      </c>
      <c r="BD6" s="1"/>
      <c r="BF6" s="1"/>
      <c r="BG6" s="1"/>
      <c r="BJ6" s="1"/>
      <c r="BK6" s="1"/>
      <c r="BL6" s="1"/>
      <c r="BO6" s="1"/>
      <c r="BP6" s="1"/>
      <c r="BQ6">
        <v>27</v>
      </c>
      <c r="BR6">
        <v>62963.519999999997</v>
      </c>
      <c r="BS6">
        <v>62963.519999999997</v>
      </c>
    </row>
    <row r="7" spans="1:71" x14ac:dyDescent="0.35">
      <c r="A7" s="1" t="s">
        <v>67</v>
      </c>
      <c r="B7" s="1" t="s">
        <v>68</v>
      </c>
      <c r="C7" s="1" t="s">
        <v>69</v>
      </c>
      <c r="D7">
        <v>1</v>
      </c>
      <c r="E7">
        <v>1</v>
      </c>
      <c r="F7" s="2">
        <v>43420.663981481484</v>
      </c>
      <c r="G7" s="3">
        <v>42856</v>
      </c>
      <c r="H7" s="3">
        <v>42886</v>
      </c>
      <c r="I7" s="1" t="s">
        <v>70</v>
      </c>
      <c r="J7">
        <v>1234</v>
      </c>
      <c r="K7">
        <v>1231234455</v>
      </c>
      <c r="L7" s="1" t="s">
        <v>151</v>
      </c>
      <c r="N7" s="1" t="s">
        <v>71</v>
      </c>
      <c r="O7" s="1" t="s">
        <v>84</v>
      </c>
      <c r="P7" s="1" t="s">
        <v>84</v>
      </c>
      <c r="Q7" s="1" t="s">
        <v>84</v>
      </c>
      <c r="R7" s="1"/>
      <c r="S7" t="s">
        <v>84</v>
      </c>
      <c r="U7" s="1" t="s">
        <v>84</v>
      </c>
      <c r="V7" s="1" t="s">
        <v>84</v>
      </c>
      <c r="W7" s="1" t="s">
        <v>84</v>
      </c>
      <c r="X7" s="1" t="s">
        <v>72</v>
      </c>
      <c r="Y7" s="1" t="s">
        <v>153</v>
      </c>
      <c r="Z7" s="1" t="s">
        <v>165</v>
      </c>
      <c r="AA7" s="1" t="s">
        <v>73</v>
      </c>
      <c r="AB7">
        <v>2</v>
      </c>
      <c r="AC7" s="1" t="s">
        <v>76</v>
      </c>
      <c r="AD7">
        <v>202</v>
      </c>
      <c r="AE7" s="1" t="s">
        <v>81</v>
      </c>
      <c r="AF7" t="s">
        <v>179</v>
      </c>
      <c r="AG7" s="1" t="s">
        <v>183</v>
      </c>
      <c r="AH7">
        <v>0</v>
      </c>
      <c r="AI7">
        <v>0</v>
      </c>
      <c r="AJ7">
        <v>0</v>
      </c>
      <c r="AK7">
        <v>0</v>
      </c>
      <c r="AL7">
        <v>0</v>
      </c>
      <c r="AM7">
        <v>2337</v>
      </c>
      <c r="AN7">
        <v>0</v>
      </c>
      <c r="AO7">
        <v>2337</v>
      </c>
      <c r="AP7" s="1" t="s">
        <v>72</v>
      </c>
      <c r="AQ7">
        <v>1</v>
      </c>
      <c r="AR7" s="1" t="s">
        <v>303</v>
      </c>
      <c r="AS7" t="s">
        <v>304</v>
      </c>
      <c r="AT7">
        <v>9782</v>
      </c>
      <c r="AU7" s="1" t="s">
        <v>191</v>
      </c>
      <c r="AV7" s="3">
        <v>42883</v>
      </c>
      <c r="AW7" s="3">
        <v>42883</v>
      </c>
      <c r="AX7" s="3">
        <v>42886</v>
      </c>
      <c r="AY7" s="1" t="s">
        <v>85</v>
      </c>
      <c r="AZ7" s="1" t="s">
        <v>304</v>
      </c>
      <c r="BA7">
        <v>1173.42</v>
      </c>
      <c r="BB7">
        <v>11</v>
      </c>
      <c r="BC7">
        <v>62963.519999999997</v>
      </c>
      <c r="BD7" s="1"/>
      <c r="BF7" s="1"/>
      <c r="BG7" s="1"/>
      <c r="BJ7" s="1"/>
      <c r="BK7" s="1"/>
      <c r="BL7" s="1"/>
      <c r="BO7" s="1"/>
      <c r="BP7" s="1"/>
      <c r="BQ7">
        <v>27</v>
      </c>
      <c r="BR7">
        <v>62963.519999999997</v>
      </c>
      <c r="BS7">
        <v>62963.519999999997</v>
      </c>
    </row>
    <row r="8" spans="1:71" x14ac:dyDescent="0.35">
      <c r="A8" s="1" t="s">
        <v>67</v>
      </c>
      <c r="B8" s="1" t="s">
        <v>68</v>
      </c>
      <c r="C8" s="1" t="s">
        <v>69</v>
      </c>
      <c r="D8">
        <v>1</v>
      </c>
      <c r="E8">
        <v>1</v>
      </c>
      <c r="F8" s="2">
        <v>43420.663981481484</v>
      </c>
      <c r="G8" s="3">
        <v>42856</v>
      </c>
      <c r="H8" s="3">
        <v>42886</v>
      </c>
      <c r="I8" s="1" t="s">
        <v>70</v>
      </c>
      <c r="J8">
        <v>1234</v>
      </c>
      <c r="K8">
        <v>1231234455</v>
      </c>
      <c r="L8" s="1" t="s">
        <v>151</v>
      </c>
      <c r="N8" s="1" t="s">
        <v>71</v>
      </c>
      <c r="O8" s="1" t="s">
        <v>84</v>
      </c>
      <c r="P8" s="1" t="s">
        <v>84</v>
      </c>
      <c r="Q8" s="1" t="s">
        <v>84</v>
      </c>
      <c r="R8" s="1"/>
      <c r="S8" t="s">
        <v>84</v>
      </c>
      <c r="U8" s="1" t="s">
        <v>84</v>
      </c>
      <c r="V8" s="1" t="s">
        <v>84</v>
      </c>
      <c r="W8" s="1" t="s">
        <v>84</v>
      </c>
      <c r="X8" s="1" t="s">
        <v>72</v>
      </c>
      <c r="Y8" s="1" t="s">
        <v>154</v>
      </c>
      <c r="Z8" s="1" t="s">
        <v>166</v>
      </c>
      <c r="AA8" s="1" t="s">
        <v>73</v>
      </c>
      <c r="AB8">
        <v>2</v>
      </c>
      <c r="AC8" s="1" t="s">
        <v>76</v>
      </c>
      <c r="AD8">
        <v>202</v>
      </c>
      <c r="AE8" s="1" t="s">
        <v>81</v>
      </c>
      <c r="AF8" t="s">
        <v>180</v>
      </c>
      <c r="AG8" s="1" t="s">
        <v>184</v>
      </c>
      <c r="AH8">
        <v>0</v>
      </c>
      <c r="AI8">
        <v>0</v>
      </c>
      <c r="AJ8">
        <v>0</v>
      </c>
      <c r="AK8">
        <v>0</v>
      </c>
      <c r="AL8">
        <v>0</v>
      </c>
      <c r="AM8">
        <v>4290</v>
      </c>
      <c r="AN8">
        <v>0</v>
      </c>
      <c r="AO8">
        <v>4290</v>
      </c>
      <c r="AP8" s="1" t="s">
        <v>72</v>
      </c>
      <c r="AQ8">
        <v>1</v>
      </c>
      <c r="AR8" s="1" t="s">
        <v>303</v>
      </c>
      <c r="AS8" t="s">
        <v>304</v>
      </c>
      <c r="AT8">
        <v>9782</v>
      </c>
      <c r="AU8" s="1" t="s">
        <v>191</v>
      </c>
      <c r="AV8" s="3">
        <v>42883</v>
      </c>
      <c r="AW8" s="3">
        <v>42883</v>
      </c>
      <c r="AX8" s="3">
        <v>42886</v>
      </c>
      <c r="AY8" s="1" t="s">
        <v>85</v>
      </c>
      <c r="AZ8" s="1" t="s">
        <v>304</v>
      </c>
      <c r="BA8">
        <v>1173.42</v>
      </c>
      <c r="BB8">
        <v>11</v>
      </c>
      <c r="BC8">
        <v>62963.519999999997</v>
      </c>
      <c r="BD8" s="1"/>
      <c r="BF8" s="1"/>
      <c r="BG8" s="1"/>
      <c r="BJ8" s="1"/>
      <c r="BK8" s="1"/>
      <c r="BL8" s="1"/>
      <c r="BO8" s="1"/>
      <c r="BP8" s="1"/>
      <c r="BQ8">
        <v>27</v>
      </c>
      <c r="BR8">
        <v>62963.519999999997</v>
      </c>
      <c r="BS8">
        <v>62963.519999999997</v>
      </c>
    </row>
    <row r="9" spans="1:71" x14ac:dyDescent="0.35">
      <c r="A9" s="1" t="s">
        <v>67</v>
      </c>
      <c r="B9" s="1" t="s">
        <v>68</v>
      </c>
      <c r="C9" s="1" t="s">
        <v>69</v>
      </c>
      <c r="D9">
        <v>1</v>
      </c>
      <c r="E9">
        <v>1</v>
      </c>
      <c r="F9" s="2">
        <v>43420.663981481484</v>
      </c>
      <c r="G9" s="3">
        <v>42856</v>
      </c>
      <c r="H9" s="3">
        <v>42886</v>
      </c>
      <c r="I9" s="1" t="s">
        <v>70</v>
      </c>
      <c r="J9">
        <v>1234</v>
      </c>
      <c r="K9">
        <v>1231234455</v>
      </c>
      <c r="L9" s="1" t="s">
        <v>151</v>
      </c>
      <c r="N9" s="1" t="s">
        <v>71</v>
      </c>
      <c r="O9" s="1" t="s">
        <v>84</v>
      </c>
      <c r="P9" s="1" t="s">
        <v>84</v>
      </c>
      <c r="Q9" s="1" t="s">
        <v>84</v>
      </c>
      <c r="R9" s="1"/>
      <c r="S9" t="s">
        <v>84</v>
      </c>
      <c r="U9" s="1" t="s">
        <v>84</v>
      </c>
      <c r="V9" s="1" t="s">
        <v>84</v>
      </c>
      <c r="W9" s="1" t="s">
        <v>84</v>
      </c>
      <c r="X9" s="1" t="s">
        <v>72</v>
      </c>
      <c r="Y9" s="1" t="s">
        <v>198</v>
      </c>
      <c r="Z9" s="1" t="s">
        <v>201</v>
      </c>
      <c r="AA9" s="1" t="s">
        <v>73</v>
      </c>
      <c r="AB9">
        <v>2</v>
      </c>
      <c r="AC9" s="1" t="s">
        <v>76</v>
      </c>
      <c r="AD9">
        <v>202</v>
      </c>
      <c r="AE9" s="1" t="s">
        <v>81</v>
      </c>
      <c r="AF9" t="s">
        <v>205</v>
      </c>
      <c r="AG9" s="1" t="s">
        <v>207</v>
      </c>
      <c r="AH9">
        <v>0</v>
      </c>
      <c r="AI9">
        <v>0</v>
      </c>
      <c r="AJ9">
        <v>0</v>
      </c>
      <c r="AK9">
        <v>1476</v>
      </c>
      <c r="AL9">
        <v>0</v>
      </c>
      <c r="AM9">
        <v>4428</v>
      </c>
      <c r="AN9">
        <v>0</v>
      </c>
      <c r="AO9">
        <v>4428</v>
      </c>
      <c r="AP9" s="1" t="s">
        <v>72</v>
      </c>
      <c r="AQ9">
        <v>1</v>
      </c>
      <c r="AR9" s="1" t="s">
        <v>303</v>
      </c>
      <c r="AS9" t="s">
        <v>304</v>
      </c>
      <c r="AT9">
        <v>9782</v>
      </c>
      <c r="AU9" s="1" t="s">
        <v>191</v>
      </c>
      <c r="AV9" s="3">
        <v>42883</v>
      </c>
      <c r="AW9" s="3">
        <v>42883</v>
      </c>
      <c r="AX9" s="3">
        <v>42886</v>
      </c>
      <c r="AY9" s="1" t="s">
        <v>85</v>
      </c>
      <c r="AZ9" s="1" t="s">
        <v>304</v>
      </c>
      <c r="BA9">
        <v>1173.42</v>
      </c>
      <c r="BB9">
        <v>11</v>
      </c>
      <c r="BC9">
        <v>62963.519999999997</v>
      </c>
      <c r="BD9" s="1"/>
      <c r="BF9" s="1"/>
      <c r="BG9" s="1"/>
      <c r="BJ9" s="1"/>
      <c r="BK9" s="1"/>
      <c r="BL9" s="1"/>
      <c r="BO9" s="1"/>
      <c r="BP9" s="1"/>
      <c r="BQ9">
        <v>27</v>
      </c>
      <c r="BR9">
        <v>62963.519999999997</v>
      </c>
      <c r="BS9">
        <v>62963.519999999997</v>
      </c>
    </row>
    <row r="10" spans="1:71" x14ac:dyDescent="0.35">
      <c r="A10" s="1" t="s">
        <v>67</v>
      </c>
      <c r="B10" s="1" t="s">
        <v>68</v>
      </c>
      <c r="C10" s="1" t="s">
        <v>69</v>
      </c>
      <c r="D10">
        <v>1</v>
      </c>
      <c r="E10">
        <v>1</v>
      </c>
      <c r="F10" s="2">
        <v>43420.663981481484</v>
      </c>
      <c r="G10" s="3">
        <v>42856</v>
      </c>
      <c r="H10" s="3">
        <v>42886</v>
      </c>
      <c r="I10" s="1" t="s">
        <v>70</v>
      </c>
      <c r="J10">
        <v>1234</v>
      </c>
      <c r="K10">
        <v>1231234455</v>
      </c>
      <c r="L10" s="1" t="s">
        <v>151</v>
      </c>
      <c r="N10" s="1" t="s">
        <v>71</v>
      </c>
      <c r="O10" s="1" t="s">
        <v>84</v>
      </c>
      <c r="P10" s="1" t="s">
        <v>84</v>
      </c>
      <c r="Q10" s="1" t="s">
        <v>84</v>
      </c>
      <c r="R10" s="1"/>
      <c r="S10" t="s">
        <v>84</v>
      </c>
      <c r="U10" s="1" t="s">
        <v>84</v>
      </c>
      <c r="V10" s="1" t="s">
        <v>84</v>
      </c>
      <c r="W10" s="1" t="s">
        <v>84</v>
      </c>
      <c r="X10" s="1" t="s">
        <v>72</v>
      </c>
      <c r="Y10" s="1" t="s">
        <v>219</v>
      </c>
      <c r="Z10" s="1" t="s">
        <v>222</v>
      </c>
      <c r="AA10" s="1" t="s">
        <v>73</v>
      </c>
      <c r="AB10">
        <v>2</v>
      </c>
      <c r="AC10" s="1" t="s">
        <v>76</v>
      </c>
      <c r="AD10">
        <v>202</v>
      </c>
      <c r="AE10" s="1" t="s">
        <v>81</v>
      </c>
      <c r="AF10" t="s">
        <v>225</v>
      </c>
      <c r="AG10" s="1" t="s">
        <v>227</v>
      </c>
      <c r="AH10">
        <v>0</v>
      </c>
      <c r="AI10">
        <v>0</v>
      </c>
      <c r="AJ10">
        <v>0</v>
      </c>
      <c r="AK10">
        <v>1173.42</v>
      </c>
      <c r="AL10">
        <v>0</v>
      </c>
      <c r="AM10">
        <v>1173.42</v>
      </c>
      <c r="AN10">
        <v>0</v>
      </c>
      <c r="AO10">
        <v>1173.42</v>
      </c>
      <c r="AP10" s="1" t="s">
        <v>72</v>
      </c>
      <c r="AQ10">
        <v>1</v>
      </c>
      <c r="AR10" s="1" t="s">
        <v>303</v>
      </c>
      <c r="AS10" t="s">
        <v>304</v>
      </c>
      <c r="AT10">
        <v>9782</v>
      </c>
      <c r="AU10" s="1" t="s">
        <v>191</v>
      </c>
      <c r="AV10" s="3">
        <v>42883</v>
      </c>
      <c r="AW10" s="3">
        <v>42883</v>
      </c>
      <c r="AX10" s="3">
        <v>42886</v>
      </c>
      <c r="AY10" s="1" t="s">
        <v>85</v>
      </c>
      <c r="AZ10" s="1" t="s">
        <v>304</v>
      </c>
      <c r="BA10">
        <v>1173.42</v>
      </c>
      <c r="BB10">
        <v>11</v>
      </c>
      <c r="BC10">
        <v>62963.519999999997</v>
      </c>
      <c r="BD10" s="1"/>
      <c r="BF10" s="1"/>
      <c r="BG10" s="1"/>
      <c r="BJ10" s="1"/>
      <c r="BK10" s="1"/>
      <c r="BL10" s="1"/>
      <c r="BO10" s="1"/>
      <c r="BP10" s="1"/>
      <c r="BQ10">
        <v>27</v>
      </c>
      <c r="BR10">
        <v>62963.519999999997</v>
      </c>
      <c r="BS10">
        <v>62963.519999999997</v>
      </c>
    </row>
    <row r="11" spans="1:71" x14ac:dyDescent="0.35">
      <c r="A11" s="1" t="s">
        <v>67</v>
      </c>
      <c r="B11" s="1" t="s">
        <v>68</v>
      </c>
      <c r="C11" s="1" t="s">
        <v>69</v>
      </c>
      <c r="D11">
        <v>1</v>
      </c>
      <c r="E11">
        <v>1</v>
      </c>
      <c r="F11" s="2">
        <v>43420.663981481484</v>
      </c>
      <c r="G11" s="3">
        <v>42856</v>
      </c>
      <c r="H11" s="3">
        <v>42886</v>
      </c>
      <c r="I11" s="1" t="s">
        <v>70</v>
      </c>
      <c r="J11">
        <v>1234</v>
      </c>
      <c r="K11">
        <v>1231234455</v>
      </c>
      <c r="L11" s="1" t="s">
        <v>151</v>
      </c>
      <c r="N11" s="1" t="s">
        <v>71</v>
      </c>
      <c r="O11" s="1" t="s">
        <v>84</v>
      </c>
      <c r="P11" s="1" t="s">
        <v>84</v>
      </c>
      <c r="Q11" s="1" t="s">
        <v>84</v>
      </c>
      <c r="R11" s="1"/>
      <c r="S11" t="s">
        <v>84</v>
      </c>
      <c r="U11" s="1" t="s">
        <v>84</v>
      </c>
      <c r="V11" s="1" t="s">
        <v>84</v>
      </c>
      <c r="W11" s="1" t="s">
        <v>84</v>
      </c>
      <c r="X11" s="1" t="s">
        <v>72</v>
      </c>
      <c r="Y11" s="1" t="s">
        <v>155</v>
      </c>
      <c r="Z11" s="1" t="s">
        <v>167</v>
      </c>
      <c r="AA11" s="1" t="s">
        <v>73</v>
      </c>
      <c r="AB11">
        <v>2</v>
      </c>
      <c r="AC11" s="1" t="s">
        <v>76</v>
      </c>
      <c r="AD11">
        <v>220</v>
      </c>
      <c r="AE11" s="1" t="s">
        <v>176</v>
      </c>
      <c r="AF11">
        <v>3</v>
      </c>
      <c r="AG11" s="1" t="s">
        <v>145</v>
      </c>
      <c r="AH11">
        <v>0</v>
      </c>
      <c r="AI11">
        <v>0</v>
      </c>
      <c r="AJ11">
        <v>0</v>
      </c>
      <c r="AK11">
        <v>1089</v>
      </c>
      <c r="AL11">
        <v>0</v>
      </c>
      <c r="AM11">
        <v>5482</v>
      </c>
      <c r="AN11">
        <v>0</v>
      </c>
      <c r="AO11">
        <v>5482</v>
      </c>
      <c r="AP11" s="1" t="s">
        <v>72</v>
      </c>
      <c r="AQ11">
        <v>1</v>
      </c>
      <c r="AR11" s="1" t="s">
        <v>303</v>
      </c>
      <c r="AS11" t="s">
        <v>304</v>
      </c>
      <c r="AT11">
        <v>9782</v>
      </c>
      <c r="AU11" s="1" t="s">
        <v>191</v>
      </c>
      <c r="AV11" s="3">
        <v>42883</v>
      </c>
      <c r="AW11" s="3">
        <v>42883</v>
      </c>
      <c r="AX11" s="3">
        <v>42886</v>
      </c>
      <c r="AY11" s="1" t="s">
        <v>85</v>
      </c>
      <c r="AZ11" s="1" t="s">
        <v>304</v>
      </c>
      <c r="BA11">
        <v>1173.42</v>
      </c>
      <c r="BB11">
        <v>11</v>
      </c>
      <c r="BC11">
        <v>62963.519999999997</v>
      </c>
      <c r="BD11" s="1"/>
      <c r="BF11" s="1"/>
      <c r="BG11" s="1"/>
      <c r="BJ11" s="1"/>
      <c r="BK11" s="1"/>
      <c r="BL11" s="1"/>
      <c r="BO11" s="1"/>
      <c r="BP11" s="1"/>
      <c r="BQ11">
        <v>27</v>
      </c>
      <c r="BR11">
        <v>62963.519999999997</v>
      </c>
      <c r="BS11">
        <v>62963.519999999997</v>
      </c>
    </row>
    <row r="12" spans="1:71" x14ac:dyDescent="0.35">
      <c r="A12" s="1" t="s">
        <v>67</v>
      </c>
      <c r="B12" s="1" t="s">
        <v>68</v>
      </c>
      <c r="C12" s="1" t="s">
        <v>69</v>
      </c>
      <c r="D12">
        <v>1</v>
      </c>
      <c r="E12">
        <v>1</v>
      </c>
      <c r="F12" s="2">
        <v>43420.663981481484</v>
      </c>
      <c r="G12" s="3">
        <v>42856</v>
      </c>
      <c r="H12" s="3">
        <v>42886</v>
      </c>
      <c r="I12" s="1" t="s">
        <v>70</v>
      </c>
      <c r="J12">
        <v>1234</v>
      </c>
      <c r="K12">
        <v>1231234455</v>
      </c>
      <c r="L12" s="1" t="s">
        <v>151</v>
      </c>
      <c r="N12" s="1" t="s">
        <v>71</v>
      </c>
      <c r="O12" s="1" t="s">
        <v>84</v>
      </c>
      <c r="P12" s="1" t="s">
        <v>84</v>
      </c>
      <c r="Q12" s="1" t="s">
        <v>84</v>
      </c>
      <c r="R12" s="1"/>
      <c r="S12" t="s">
        <v>84</v>
      </c>
      <c r="U12" s="1" t="s">
        <v>84</v>
      </c>
      <c r="V12" s="1" t="s">
        <v>84</v>
      </c>
      <c r="W12" s="1" t="s">
        <v>84</v>
      </c>
      <c r="X12" s="1" t="s">
        <v>72</v>
      </c>
      <c r="Y12" s="1" t="s">
        <v>110</v>
      </c>
      <c r="Z12" s="1" t="s">
        <v>113</v>
      </c>
      <c r="AA12" s="1" t="s">
        <v>73</v>
      </c>
      <c r="AB12">
        <v>2</v>
      </c>
      <c r="AC12" s="1" t="s">
        <v>76</v>
      </c>
      <c r="AD12">
        <v>221</v>
      </c>
      <c r="AE12" s="1" t="s">
        <v>116</v>
      </c>
      <c r="AF12">
        <v>1</v>
      </c>
      <c r="AG12" s="1" t="s">
        <v>119</v>
      </c>
      <c r="AH12">
        <v>0</v>
      </c>
      <c r="AI12">
        <v>0</v>
      </c>
      <c r="AJ12">
        <v>0</v>
      </c>
      <c r="AK12">
        <v>8802.1</v>
      </c>
      <c r="AL12">
        <v>437</v>
      </c>
      <c r="AM12">
        <v>24074.1</v>
      </c>
      <c r="AN12">
        <v>0</v>
      </c>
      <c r="AO12">
        <v>23637.1</v>
      </c>
      <c r="AP12" s="1" t="s">
        <v>72</v>
      </c>
      <c r="AQ12">
        <v>1</v>
      </c>
      <c r="AR12" s="1" t="s">
        <v>303</v>
      </c>
      <c r="AS12" t="s">
        <v>304</v>
      </c>
      <c r="AT12">
        <v>9782</v>
      </c>
      <c r="AU12" s="1" t="s">
        <v>191</v>
      </c>
      <c r="AV12" s="3">
        <v>42883</v>
      </c>
      <c r="AW12" s="3">
        <v>42883</v>
      </c>
      <c r="AX12" s="3">
        <v>42886</v>
      </c>
      <c r="AY12" s="1" t="s">
        <v>85</v>
      </c>
      <c r="AZ12" s="1" t="s">
        <v>304</v>
      </c>
      <c r="BA12">
        <v>1173.42</v>
      </c>
      <c r="BB12">
        <v>11</v>
      </c>
      <c r="BC12">
        <v>62963.519999999997</v>
      </c>
      <c r="BD12" s="1"/>
      <c r="BF12" s="1"/>
      <c r="BG12" s="1"/>
      <c r="BJ12" s="1"/>
      <c r="BK12" s="1"/>
      <c r="BL12" s="1"/>
      <c r="BO12" s="1"/>
      <c r="BP12" s="1"/>
      <c r="BQ12">
        <v>27</v>
      </c>
      <c r="BR12">
        <v>62963.519999999997</v>
      </c>
      <c r="BS12">
        <v>62963.519999999997</v>
      </c>
    </row>
    <row r="13" spans="1:71" x14ac:dyDescent="0.35">
      <c r="A13" s="1" t="s">
        <v>67</v>
      </c>
      <c r="B13" s="1" t="s">
        <v>68</v>
      </c>
      <c r="C13" s="1" t="s">
        <v>69</v>
      </c>
      <c r="D13">
        <v>1</v>
      </c>
      <c r="E13">
        <v>1</v>
      </c>
      <c r="F13" s="2">
        <v>43420.663981481484</v>
      </c>
      <c r="G13" s="3">
        <v>42856</v>
      </c>
      <c r="H13" s="3">
        <v>42886</v>
      </c>
      <c r="I13" s="1" t="s">
        <v>70</v>
      </c>
      <c r="J13">
        <v>1234</v>
      </c>
      <c r="K13">
        <v>1231234455</v>
      </c>
      <c r="L13" s="1" t="s">
        <v>151</v>
      </c>
      <c r="N13" s="1" t="s">
        <v>71</v>
      </c>
      <c r="O13" s="1" t="s">
        <v>84</v>
      </c>
      <c r="P13" s="1" t="s">
        <v>84</v>
      </c>
      <c r="Q13" s="1" t="s">
        <v>84</v>
      </c>
      <c r="R13" s="1"/>
      <c r="S13" t="s">
        <v>84</v>
      </c>
      <c r="U13" s="1" t="s">
        <v>84</v>
      </c>
      <c r="V13" s="1" t="s">
        <v>84</v>
      </c>
      <c r="W13" s="1" t="s">
        <v>84</v>
      </c>
      <c r="X13" s="1" t="s">
        <v>72</v>
      </c>
      <c r="Y13" s="1" t="s">
        <v>111</v>
      </c>
      <c r="Z13" s="1" t="s">
        <v>114</v>
      </c>
      <c r="AA13" s="1" t="s">
        <v>73</v>
      </c>
      <c r="AB13">
        <v>2</v>
      </c>
      <c r="AC13" s="1" t="s">
        <v>76</v>
      </c>
      <c r="AD13">
        <v>221</v>
      </c>
      <c r="AE13" s="1" t="s">
        <v>116</v>
      </c>
      <c r="AF13">
        <v>2</v>
      </c>
      <c r="AG13" s="1" t="s">
        <v>120</v>
      </c>
      <c r="AH13">
        <v>0</v>
      </c>
      <c r="AI13">
        <v>0</v>
      </c>
      <c r="AJ13">
        <v>495.42</v>
      </c>
      <c r="AK13">
        <v>0</v>
      </c>
      <c r="AL13">
        <v>2125.0300000000002</v>
      </c>
      <c r="AM13">
        <v>0</v>
      </c>
      <c r="AN13">
        <v>2125.0300000000002</v>
      </c>
      <c r="AO13">
        <v>0</v>
      </c>
      <c r="AP13" s="1" t="s">
        <v>72</v>
      </c>
      <c r="AQ13">
        <v>1</v>
      </c>
      <c r="AR13" s="1" t="s">
        <v>303</v>
      </c>
      <c r="AS13" t="s">
        <v>304</v>
      </c>
      <c r="AT13">
        <v>9782</v>
      </c>
      <c r="AU13" s="1" t="s">
        <v>191</v>
      </c>
      <c r="AV13" s="3">
        <v>42883</v>
      </c>
      <c r="AW13" s="3">
        <v>42883</v>
      </c>
      <c r="AX13" s="3">
        <v>42886</v>
      </c>
      <c r="AY13" s="1" t="s">
        <v>85</v>
      </c>
      <c r="AZ13" s="1" t="s">
        <v>304</v>
      </c>
      <c r="BA13">
        <v>1173.42</v>
      </c>
      <c r="BB13">
        <v>11</v>
      </c>
      <c r="BC13">
        <v>62963.519999999997</v>
      </c>
      <c r="BD13" s="1"/>
      <c r="BF13" s="1"/>
      <c r="BG13" s="1"/>
      <c r="BJ13" s="1"/>
      <c r="BK13" s="1"/>
      <c r="BL13" s="1"/>
      <c r="BO13" s="1"/>
      <c r="BP13" s="1"/>
      <c r="BQ13">
        <v>27</v>
      </c>
      <c r="BR13">
        <v>62963.519999999997</v>
      </c>
      <c r="BS13">
        <v>62963.519999999997</v>
      </c>
    </row>
    <row r="14" spans="1:71" x14ac:dyDescent="0.35">
      <c r="A14" s="1" t="s">
        <v>67</v>
      </c>
      <c r="B14" s="1" t="s">
        <v>68</v>
      </c>
      <c r="C14" s="1" t="s">
        <v>69</v>
      </c>
      <c r="D14">
        <v>1</v>
      </c>
      <c r="E14">
        <v>1</v>
      </c>
      <c r="F14" s="2">
        <v>43420.663981481484</v>
      </c>
      <c r="G14" s="3">
        <v>42856</v>
      </c>
      <c r="H14" s="3">
        <v>42886</v>
      </c>
      <c r="I14" s="1" t="s">
        <v>70</v>
      </c>
      <c r="J14">
        <v>1234</v>
      </c>
      <c r="K14">
        <v>1231234455</v>
      </c>
      <c r="L14" s="1" t="s">
        <v>151</v>
      </c>
      <c r="N14" s="1" t="s">
        <v>71</v>
      </c>
      <c r="O14" s="1" t="s">
        <v>84</v>
      </c>
      <c r="P14" s="1" t="s">
        <v>84</v>
      </c>
      <c r="Q14" s="1" t="s">
        <v>84</v>
      </c>
      <c r="R14" s="1"/>
      <c r="S14" t="s">
        <v>84</v>
      </c>
      <c r="U14" s="1" t="s">
        <v>84</v>
      </c>
      <c r="V14" s="1" t="s">
        <v>84</v>
      </c>
      <c r="W14" s="1" t="s">
        <v>84</v>
      </c>
      <c r="X14" s="1" t="s">
        <v>72</v>
      </c>
      <c r="Y14" s="1" t="s">
        <v>156</v>
      </c>
      <c r="Z14" s="1" t="s">
        <v>141</v>
      </c>
      <c r="AA14" s="1" t="s">
        <v>73</v>
      </c>
      <c r="AB14">
        <v>2</v>
      </c>
      <c r="AC14" s="1" t="s">
        <v>76</v>
      </c>
      <c r="AD14">
        <v>230</v>
      </c>
      <c r="AE14" s="1" t="s">
        <v>141</v>
      </c>
      <c r="AG14" s="1" t="s">
        <v>141</v>
      </c>
      <c r="AH14">
        <v>0</v>
      </c>
      <c r="AI14">
        <v>0</v>
      </c>
      <c r="AJ14">
        <v>0</v>
      </c>
      <c r="AK14">
        <v>11050</v>
      </c>
      <c r="AL14">
        <v>0</v>
      </c>
      <c r="AM14">
        <v>49310</v>
      </c>
      <c r="AN14">
        <v>0</v>
      </c>
      <c r="AO14">
        <v>49310</v>
      </c>
      <c r="AP14" s="1" t="s">
        <v>72</v>
      </c>
      <c r="AQ14">
        <v>1</v>
      </c>
      <c r="AR14" s="1" t="s">
        <v>303</v>
      </c>
      <c r="AS14" t="s">
        <v>304</v>
      </c>
      <c r="AT14">
        <v>9782</v>
      </c>
      <c r="AU14" s="1" t="s">
        <v>191</v>
      </c>
      <c r="AV14" s="3">
        <v>42883</v>
      </c>
      <c r="AW14" s="3">
        <v>42883</v>
      </c>
      <c r="AX14" s="3">
        <v>42886</v>
      </c>
      <c r="AY14" s="1" t="s">
        <v>85</v>
      </c>
      <c r="AZ14" s="1" t="s">
        <v>304</v>
      </c>
      <c r="BA14">
        <v>1173.42</v>
      </c>
      <c r="BB14">
        <v>11</v>
      </c>
      <c r="BC14">
        <v>62963.519999999997</v>
      </c>
      <c r="BD14" s="1"/>
      <c r="BF14" s="1"/>
      <c r="BG14" s="1"/>
      <c r="BJ14" s="1"/>
      <c r="BK14" s="1"/>
      <c r="BL14" s="1"/>
      <c r="BO14" s="1"/>
      <c r="BP14" s="1"/>
      <c r="BQ14">
        <v>27</v>
      </c>
      <c r="BR14">
        <v>62963.519999999997</v>
      </c>
      <c r="BS14">
        <v>62963.519999999997</v>
      </c>
    </row>
    <row r="15" spans="1:71" x14ac:dyDescent="0.35">
      <c r="A15" s="1" t="s">
        <v>67</v>
      </c>
      <c r="B15" s="1" t="s">
        <v>68</v>
      </c>
      <c r="C15" s="1" t="s">
        <v>69</v>
      </c>
      <c r="D15">
        <v>1</v>
      </c>
      <c r="E15">
        <v>1</v>
      </c>
      <c r="F15" s="2">
        <v>43420.663981481484</v>
      </c>
      <c r="G15" s="3">
        <v>42856</v>
      </c>
      <c r="H15" s="3">
        <v>42886</v>
      </c>
      <c r="I15" s="1" t="s">
        <v>70</v>
      </c>
      <c r="J15">
        <v>1234</v>
      </c>
      <c r="K15">
        <v>1231234455</v>
      </c>
      <c r="L15" s="1" t="s">
        <v>151</v>
      </c>
      <c r="N15" s="1" t="s">
        <v>71</v>
      </c>
      <c r="O15" s="1" t="s">
        <v>84</v>
      </c>
      <c r="P15" s="1" t="s">
        <v>84</v>
      </c>
      <c r="Q15" s="1" t="s">
        <v>84</v>
      </c>
      <c r="R15" s="1"/>
      <c r="S15" t="s">
        <v>84</v>
      </c>
      <c r="U15" s="1" t="s">
        <v>84</v>
      </c>
      <c r="V15" s="1" t="s">
        <v>84</v>
      </c>
      <c r="W15" s="1" t="s">
        <v>84</v>
      </c>
      <c r="X15" s="1" t="s">
        <v>72</v>
      </c>
      <c r="Y15" s="1" t="s">
        <v>126</v>
      </c>
      <c r="Z15" s="1" t="s">
        <v>128</v>
      </c>
      <c r="AA15" s="1" t="s">
        <v>74</v>
      </c>
      <c r="AB15">
        <v>4</v>
      </c>
      <c r="AC15" s="1" t="s">
        <v>77</v>
      </c>
      <c r="AD15">
        <v>401</v>
      </c>
      <c r="AE15" s="1" t="s">
        <v>83</v>
      </c>
      <c r="AF15" t="s">
        <v>129</v>
      </c>
      <c r="AG15" s="1" t="s">
        <v>131</v>
      </c>
      <c r="AH15">
        <v>0</v>
      </c>
      <c r="AI15">
        <v>0</v>
      </c>
      <c r="AJ15">
        <v>873</v>
      </c>
      <c r="AK15">
        <v>0</v>
      </c>
      <c r="AL15">
        <v>4365</v>
      </c>
      <c r="AM15">
        <v>0</v>
      </c>
      <c r="AN15">
        <v>4365</v>
      </c>
      <c r="AO15">
        <v>0</v>
      </c>
      <c r="AP15" s="1" t="s">
        <v>72</v>
      </c>
      <c r="AQ15">
        <v>1</v>
      </c>
      <c r="AR15" s="1" t="s">
        <v>303</v>
      </c>
      <c r="AS15" t="s">
        <v>304</v>
      </c>
      <c r="AT15">
        <v>9782</v>
      </c>
      <c r="AU15" s="1" t="s">
        <v>191</v>
      </c>
      <c r="AV15" s="3">
        <v>42883</v>
      </c>
      <c r="AW15" s="3">
        <v>42883</v>
      </c>
      <c r="AX15" s="3">
        <v>42886</v>
      </c>
      <c r="AY15" s="1" t="s">
        <v>85</v>
      </c>
      <c r="AZ15" s="1" t="s">
        <v>304</v>
      </c>
      <c r="BA15">
        <v>1173.42</v>
      </c>
      <c r="BB15">
        <v>11</v>
      </c>
      <c r="BC15">
        <v>62963.519999999997</v>
      </c>
      <c r="BD15" s="1"/>
      <c r="BF15" s="1"/>
      <c r="BG15" s="1"/>
      <c r="BJ15" s="1"/>
      <c r="BK15" s="1"/>
      <c r="BL15" s="1"/>
      <c r="BO15" s="1"/>
      <c r="BP15" s="1"/>
      <c r="BQ15">
        <v>27</v>
      </c>
      <c r="BR15">
        <v>62963.519999999997</v>
      </c>
      <c r="BS15">
        <v>62963.519999999997</v>
      </c>
    </row>
    <row r="16" spans="1:71" x14ac:dyDescent="0.35">
      <c r="A16" s="1" t="s">
        <v>67</v>
      </c>
      <c r="B16" s="1" t="s">
        <v>68</v>
      </c>
      <c r="C16" s="1" t="s">
        <v>69</v>
      </c>
      <c r="D16">
        <v>1</v>
      </c>
      <c r="E16">
        <v>1</v>
      </c>
      <c r="F16" s="2">
        <v>43420.663981481484</v>
      </c>
      <c r="G16" s="3">
        <v>42856</v>
      </c>
      <c r="H16" s="3">
        <v>42886</v>
      </c>
      <c r="I16" s="1" t="s">
        <v>70</v>
      </c>
      <c r="J16">
        <v>1234</v>
      </c>
      <c r="K16">
        <v>1231234455</v>
      </c>
      <c r="L16" s="1" t="s">
        <v>151</v>
      </c>
      <c r="N16" s="1" t="s">
        <v>71</v>
      </c>
      <c r="O16" s="1" t="s">
        <v>84</v>
      </c>
      <c r="P16" s="1" t="s">
        <v>84</v>
      </c>
      <c r="Q16" s="1" t="s">
        <v>84</v>
      </c>
      <c r="R16" s="1"/>
      <c r="S16" t="s">
        <v>84</v>
      </c>
      <c r="U16" s="1" t="s">
        <v>84</v>
      </c>
      <c r="V16" s="1" t="s">
        <v>84</v>
      </c>
      <c r="W16" s="1" t="s">
        <v>84</v>
      </c>
      <c r="X16" s="1" t="s">
        <v>72</v>
      </c>
      <c r="Y16" s="1" t="s">
        <v>157</v>
      </c>
      <c r="Z16" s="1" t="s">
        <v>168</v>
      </c>
      <c r="AA16" s="1" t="s">
        <v>74</v>
      </c>
      <c r="AB16">
        <v>4</v>
      </c>
      <c r="AC16" s="1" t="s">
        <v>77</v>
      </c>
      <c r="AD16">
        <v>401</v>
      </c>
      <c r="AE16" s="1" t="s">
        <v>83</v>
      </c>
      <c r="AF16" t="s">
        <v>144</v>
      </c>
      <c r="AG16" s="1" t="s">
        <v>185</v>
      </c>
      <c r="AH16">
        <v>0</v>
      </c>
      <c r="AI16">
        <v>0</v>
      </c>
      <c r="AJ16">
        <v>230</v>
      </c>
      <c r="AK16">
        <v>0</v>
      </c>
      <c r="AL16">
        <v>1150</v>
      </c>
      <c r="AM16">
        <v>0</v>
      </c>
      <c r="AN16">
        <v>1150</v>
      </c>
      <c r="AO16">
        <v>0</v>
      </c>
      <c r="AP16" s="1" t="s">
        <v>72</v>
      </c>
      <c r="AQ16">
        <v>1</v>
      </c>
      <c r="AR16" s="1" t="s">
        <v>303</v>
      </c>
      <c r="AS16" t="s">
        <v>304</v>
      </c>
      <c r="AT16">
        <v>9782</v>
      </c>
      <c r="AU16" s="1" t="s">
        <v>191</v>
      </c>
      <c r="AV16" s="3">
        <v>42883</v>
      </c>
      <c r="AW16" s="3">
        <v>42883</v>
      </c>
      <c r="AX16" s="3">
        <v>42886</v>
      </c>
      <c r="AY16" s="1" t="s">
        <v>85</v>
      </c>
      <c r="AZ16" s="1" t="s">
        <v>304</v>
      </c>
      <c r="BA16">
        <v>1173.42</v>
      </c>
      <c r="BB16">
        <v>11</v>
      </c>
      <c r="BC16">
        <v>62963.519999999997</v>
      </c>
      <c r="BD16" s="1"/>
      <c r="BF16" s="1"/>
      <c r="BG16" s="1"/>
      <c r="BJ16" s="1"/>
      <c r="BK16" s="1"/>
      <c r="BL16" s="1"/>
      <c r="BO16" s="1"/>
      <c r="BP16" s="1"/>
      <c r="BQ16">
        <v>27</v>
      </c>
      <c r="BR16">
        <v>62963.519999999997</v>
      </c>
      <c r="BS16">
        <v>62963.519999999997</v>
      </c>
    </row>
    <row r="17" spans="1:71" x14ac:dyDescent="0.35">
      <c r="A17" s="1" t="s">
        <v>67</v>
      </c>
      <c r="B17" s="1" t="s">
        <v>68</v>
      </c>
      <c r="C17" s="1" t="s">
        <v>69</v>
      </c>
      <c r="D17">
        <v>1</v>
      </c>
      <c r="E17">
        <v>1</v>
      </c>
      <c r="F17" s="2">
        <v>43420.663981481484</v>
      </c>
      <c r="G17" s="3">
        <v>42856</v>
      </c>
      <c r="H17" s="3">
        <v>42886</v>
      </c>
      <c r="I17" s="1" t="s">
        <v>70</v>
      </c>
      <c r="J17">
        <v>1234</v>
      </c>
      <c r="K17">
        <v>1231234455</v>
      </c>
      <c r="L17" s="1" t="s">
        <v>151</v>
      </c>
      <c r="N17" s="1" t="s">
        <v>71</v>
      </c>
      <c r="O17" s="1" t="s">
        <v>84</v>
      </c>
      <c r="P17" s="1" t="s">
        <v>84</v>
      </c>
      <c r="Q17" s="1" t="s">
        <v>84</v>
      </c>
      <c r="R17" s="1"/>
      <c r="S17" t="s">
        <v>84</v>
      </c>
      <c r="U17" s="1" t="s">
        <v>84</v>
      </c>
      <c r="V17" s="1" t="s">
        <v>84</v>
      </c>
      <c r="W17" s="1" t="s">
        <v>84</v>
      </c>
      <c r="X17" s="1" t="s">
        <v>72</v>
      </c>
      <c r="Y17" s="1" t="s">
        <v>220</v>
      </c>
      <c r="Z17" s="1" t="s">
        <v>223</v>
      </c>
      <c r="AA17" s="1" t="s">
        <v>74</v>
      </c>
      <c r="AB17">
        <v>4</v>
      </c>
      <c r="AC17" s="1" t="s">
        <v>77</v>
      </c>
      <c r="AD17">
        <v>402</v>
      </c>
      <c r="AE17" s="1" t="s">
        <v>177</v>
      </c>
      <c r="AF17" t="s">
        <v>118</v>
      </c>
      <c r="AG17" s="1" t="s">
        <v>228</v>
      </c>
      <c r="AH17">
        <v>0</v>
      </c>
      <c r="AI17">
        <v>0</v>
      </c>
      <c r="AJ17">
        <v>954</v>
      </c>
      <c r="AK17">
        <v>0</v>
      </c>
      <c r="AL17">
        <v>954</v>
      </c>
      <c r="AM17">
        <v>0</v>
      </c>
      <c r="AN17">
        <v>954</v>
      </c>
      <c r="AO17">
        <v>0</v>
      </c>
      <c r="AP17" s="1" t="s">
        <v>72</v>
      </c>
      <c r="AQ17">
        <v>1</v>
      </c>
      <c r="AR17" s="1" t="s">
        <v>303</v>
      </c>
      <c r="AS17" t="s">
        <v>304</v>
      </c>
      <c r="AT17">
        <v>9782</v>
      </c>
      <c r="AU17" s="1" t="s">
        <v>191</v>
      </c>
      <c r="AV17" s="3">
        <v>42883</v>
      </c>
      <c r="AW17" s="3">
        <v>42883</v>
      </c>
      <c r="AX17" s="3">
        <v>42886</v>
      </c>
      <c r="AY17" s="1" t="s">
        <v>85</v>
      </c>
      <c r="AZ17" s="1" t="s">
        <v>304</v>
      </c>
      <c r="BA17">
        <v>1173.42</v>
      </c>
      <c r="BB17">
        <v>11</v>
      </c>
      <c r="BC17">
        <v>62963.519999999997</v>
      </c>
      <c r="BD17" s="1"/>
      <c r="BF17" s="1"/>
      <c r="BG17" s="1"/>
      <c r="BJ17" s="1"/>
      <c r="BK17" s="1"/>
      <c r="BL17" s="1"/>
      <c r="BO17" s="1"/>
      <c r="BP17" s="1"/>
      <c r="BQ17">
        <v>27</v>
      </c>
      <c r="BR17">
        <v>62963.519999999997</v>
      </c>
      <c r="BS17">
        <v>62963.519999999997</v>
      </c>
    </row>
    <row r="18" spans="1:71" x14ac:dyDescent="0.35">
      <c r="A18" s="1" t="s">
        <v>67</v>
      </c>
      <c r="B18" s="1" t="s">
        <v>68</v>
      </c>
      <c r="C18" s="1" t="s">
        <v>69</v>
      </c>
      <c r="D18">
        <v>1</v>
      </c>
      <c r="E18">
        <v>1</v>
      </c>
      <c r="F18" s="2">
        <v>43420.663981481484</v>
      </c>
      <c r="G18" s="3">
        <v>42856</v>
      </c>
      <c r="H18" s="3">
        <v>42886</v>
      </c>
      <c r="I18" s="1" t="s">
        <v>70</v>
      </c>
      <c r="J18">
        <v>1234</v>
      </c>
      <c r="K18">
        <v>1231234455</v>
      </c>
      <c r="L18" s="1" t="s">
        <v>151</v>
      </c>
      <c r="N18" s="1" t="s">
        <v>71</v>
      </c>
      <c r="O18" s="1" t="s">
        <v>84</v>
      </c>
      <c r="P18" s="1" t="s">
        <v>84</v>
      </c>
      <c r="Q18" s="1" t="s">
        <v>84</v>
      </c>
      <c r="R18" s="1"/>
      <c r="S18" t="s">
        <v>84</v>
      </c>
      <c r="U18" s="1" t="s">
        <v>84</v>
      </c>
      <c r="V18" s="1" t="s">
        <v>84</v>
      </c>
      <c r="W18" s="1" t="s">
        <v>84</v>
      </c>
      <c r="X18" s="1" t="s">
        <v>72</v>
      </c>
      <c r="Y18" s="1" t="s">
        <v>158</v>
      </c>
      <c r="Z18" s="1" t="s">
        <v>169</v>
      </c>
      <c r="AA18" s="1" t="s">
        <v>74</v>
      </c>
      <c r="AB18">
        <v>4</v>
      </c>
      <c r="AC18" s="1" t="s">
        <v>77</v>
      </c>
      <c r="AD18">
        <v>402</v>
      </c>
      <c r="AE18" s="1" t="s">
        <v>177</v>
      </c>
      <c r="AF18" t="s">
        <v>123</v>
      </c>
      <c r="AG18" s="1" t="s">
        <v>186</v>
      </c>
      <c r="AH18">
        <v>0</v>
      </c>
      <c r="AI18">
        <v>0</v>
      </c>
      <c r="AJ18">
        <v>0</v>
      </c>
      <c r="AK18">
        <v>0</v>
      </c>
      <c r="AL18">
        <v>1900</v>
      </c>
      <c r="AM18">
        <v>0</v>
      </c>
      <c r="AN18">
        <v>1900</v>
      </c>
      <c r="AO18">
        <v>0</v>
      </c>
      <c r="AP18" s="1" t="s">
        <v>72</v>
      </c>
      <c r="AQ18">
        <v>1</v>
      </c>
      <c r="AR18" s="1" t="s">
        <v>303</v>
      </c>
      <c r="AS18" t="s">
        <v>304</v>
      </c>
      <c r="AT18">
        <v>9782</v>
      </c>
      <c r="AU18" s="1" t="s">
        <v>191</v>
      </c>
      <c r="AV18" s="3">
        <v>42883</v>
      </c>
      <c r="AW18" s="3">
        <v>42883</v>
      </c>
      <c r="AX18" s="3">
        <v>42886</v>
      </c>
      <c r="AY18" s="1" t="s">
        <v>85</v>
      </c>
      <c r="AZ18" s="1" t="s">
        <v>304</v>
      </c>
      <c r="BA18">
        <v>1173.42</v>
      </c>
      <c r="BB18">
        <v>11</v>
      </c>
      <c r="BC18">
        <v>62963.519999999997</v>
      </c>
      <c r="BD18" s="1"/>
      <c r="BF18" s="1"/>
      <c r="BG18" s="1"/>
      <c r="BJ18" s="1"/>
      <c r="BK18" s="1"/>
      <c r="BL18" s="1"/>
      <c r="BO18" s="1"/>
      <c r="BP18" s="1"/>
      <c r="BQ18">
        <v>27</v>
      </c>
      <c r="BR18">
        <v>62963.519999999997</v>
      </c>
      <c r="BS18">
        <v>62963.519999999997</v>
      </c>
    </row>
    <row r="19" spans="1:71" x14ac:dyDescent="0.35">
      <c r="A19" s="1" t="s">
        <v>67</v>
      </c>
      <c r="B19" s="1" t="s">
        <v>68</v>
      </c>
      <c r="C19" s="1" t="s">
        <v>69</v>
      </c>
      <c r="D19">
        <v>1</v>
      </c>
      <c r="E19">
        <v>1</v>
      </c>
      <c r="F19" s="2">
        <v>43420.663981481484</v>
      </c>
      <c r="G19" s="3">
        <v>42856</v>
      </c>
      <c r="H19" s="3">
        <v>42886</v>
      </c>
      <c r="I19" s="1" t="s">
        <v>70</v>
      </c>
      <c r="J19">
        <v>1234</v>
      </c>
      <c r="K19">
        <v>1231234455</v>
      </c>
      <c r="L19" s="1" t="s">
        <v>151</v>
      </c>
      <c r="N19" s="1" t="s">
        <v>71</v>
      </c>
      <c r="O19" s="1" t="s">
        <v>84</v>
      </c>
      <c r="P19" s="1" t="s">
        <v>84</v>
      </c>
      <c r="Q19" s="1" t="s">
        <v>84</v>
      </c>
      <c r="R19" s="1"/>
      <c r="S19" t="s">
        <v>84</v>
      </c>
      <c r="U19" s="1" t="s">
        <v>84</v>
      </c>
      <c r="V19" s="1" t="s">
        <v>84</v>
      </c>
      <c r="W19" s="1" t="s">
        <v>84</v>
      </c>
      <c r="X19" s="1" t="s">
        <v>72</v>
      </c>
      <c r="Y19" s="1" t="s">
        <v>159</v>
      </c>
      <c r="Z19" s="1" t="s">
        <v>170</v>
      </c>
      <c r="AA19" s="1" t="s">
        <v>74</v>
      </c>
      <c r="AB19">
        <v>4</v>
      </c>
      <c r="AC19" s="1" t="s">
        <v>77</v>
      </c>
      <c r="AD19">
        <v>403</v>
      </c>
      <c r="AE19" s="1" t="s">
        <v>82</v>
      </c>
      <c r="AF19" t="s">
        <v>129</v>
      </c>
      <c r="AG19" s="1" t="s">
        <v>133</v>
      </c>
      <c r="AH19">
        <v>0</v>
      </c>
      <c r="AI19">
        <v>0</v>
      </c>
      <c r="AJ19">
        <v>0</v>
      </c>
      <c r="AK19">
        <v>0</v>
      </c>
      <c r="AL19">
        <v>1197.46</v>
      </c>
      <c r="AM19">
        <v>0</v>
      </c>
      <c r="AN19">
        <v>1197.46</v>
      </c>
      <c r="AO19">
        <v>0</v>
      </c>
      <c r="AP19" s="1" t="s">
        <v>72</v>
      </c>
      <c r="AQ19">
        <v>1</v>
      </c>
      <c r="AR19" s="1" t="s">
        <v>303</v>
      </c>
      <c r="AS19" t="s">
        <v>304</v>
      </c>
      <c r="AT19">
        <v>9782</v>
      </c>
      <c r="AU19" s="1" t="s">
        <v>191</v>
      </c>
      <c r="AV19" s="3">
        <v>42883</v>
      </c>
      <c r="AW19" s="3">
        <v>42883</v>
      </c>
      <c r="AX19" s="3">
        <v>42886</v>
      </c>
      <c r="AY19" s="1" t="s">
        <v>85</v>
      </c>
      <c r="AZ19" s="1" t="s">
        <v>304</v>
      </c>
      <c r="BA19">
        <v>1173.42</v>
      </c>
      <c r="BB19">
        <v>11</v>
      </c>
      <c r="BC19">
        <v>62963.519999999997</v>
      </c>
      <c r="BD19" s="1"/>
      <c r="BF19" s="1"/>
      <c r="BG19" s="1"/>
      <c r="BJ19" s="1"/>
      <c r="BK19" s="1"/>
      <c r="BL19" s="1"/>
      <c r="BO19" s="1"/>
      <c r="BP19" s="1"/>
      <c r="BQ19">
        <v>27</v>
      </c>
      <c r="BR19">
        <v>62963.519999999997</v>
      </c>
      <c r="BS19">
        <v>62963.519999999997</v>
      </c>
    </row>
    <row r="20" spans="1:71" x14ac:dyDescent="0.35">
      <c r="A20" s="1" t="s">
        <v>67</v>
      </c>
      <c r="B20" s="1" t="s">
        <v>68</v>
      </c>
      <c r="C20" s="1" t="s">
        <v>69</v>
      </c>
      <c r="D20">
        <v>1</v>
      </c>
      <c r="E20">
        <v>1</v>
      </c>
      <c r="F20" s="2">
        <v>43420.663981481484</v>
      </c>
      <c r="G20" s="3">
        <v>42856</v>
      </c>
      <c r="H20" s="3">
        <v>42886</v>
      </c>
      <c r="I20" s="1" t="s">
        <v>70</v>
      </c>
      <c r="J20">
        <v>1234</v>
      </c>
      <c r="K20">
        <v>1231234455</v>
      </c>
      <c r="L20" s="1" t="s">
        <v>151</v>
      </c>
      <c r="N20" s="1" t="s">
        <v>71</v>
      </c>
      <c r="O20" s="1" t="s">
        <v>84</v>
      </c>
      <c r="P20" s="1" t="s">
        <v>84</v>
      </c>
      <c r="Q20" s="1" t="s">
        <v>84</v>
      </c>
      <c r="R20" s="1"/>
      <c r="S20" t="s">
        <v>84</v>
      </c>
      <c r="U20" s="1" t="s">
        <v>84</v>
      </c>
      <c r="V20" s="1" t="s">
        <v>84</v>
      </c>
      <c r="W20" s="1" t="s">
        <v>84</v>
      </c>
      <c r="X20" s="1" t="s">
        <v>72</v>
      </c>
      <c r="Y20" s="1" t="s">
        <v>160</v>
      </c>
      <c r="Z20" s="1" t="s">
        <v>171</v>
      </c>
      <c r="AA20" s="1" t="s">
        <v>74</v>
      </c>
      <c r="AB20">
        <v>4</v>
      </c>
      <c r="AC20" s="1" t="s">
        <v>77</v>
      </c>
      <c r="AD20">
        <v>403</v>
      </c>
      <c r="AE20" s="1" t="s">
        <v>82</v>
      </c>
      <c r="AF20" t="s">
        <v>181</v>
      </c>
      <c r="AG20" s="1" t="s">
        <v>187</v>
      </c>
      <c r="AH20">
        <v>0</v>
      </c>
      <c r="AI20">
        <v>0</v>
      </c>
      <c r="AJ20">
        <v>0</v>
      </c>
      <c r="AK20">
        <v>0</v>
      </c>
      <c r="AL20">
        <v>3487.8</v>
      </c>
      <c r="AM20">
        <v>0</v>
      </c>
      <c r="AN20">
        <v>3487.8</v>
      </c>
      <c r="AO20">
        <v>0</v>
      </c>
      <c r="AP20" s="1" t="s">
        <v>72</v>
      </c>
      <c r="AQ20">
        <v>1</v>
      </c>
      <c r="AR20" s="1" t="s">
        <v>303</v>
      </c>
      <c r="AS20" t="s">
        <v>304</v>
      </c>
      <c r="AT20">
        <v>9782</v>
      </c>
      <c r="AU20" s="1" t="s">
        <v>191</v>
      </c>
      <c r="AV20" s="3">
        <v>42883</v>
      </c>
      <c r="AW20" s="3">
        <v>42883</v>
      </c>
      <c r="AX20" s="3">
        <v>42886</v>
      </c>
      <c r="AY20" s="1" t="s">
        <v>85</v>
      </c>
      <c r="AZ20" s="1" t="s">
        <v>304</v>
      </c>
      <c r="BA20">
        <v>1173.42</v>
      </c>
      <c r="BB20">
        <v>11</v>
      </c>
      <c r="BC20">
        <v>62963.519999999997</v>
      </c>
      <c r="BD20" s="1"/>
      <c r="BF20" s="1"/>
      <c r="BG20" s="1"/>
      <c r="BJ20" s="1"/>
      <c r="BK20" s="1"/>
      <c r="BL20" s="1"/>
      <c r="BO20" s="1"/>
      <c r="BP20" s="1"/>
      <c r="BQ20">
        <v>27</v>
      </c>
      <c r="BR20">
        <v>62963.519999999997</v>
      </c>
      <c r="BS20">
        <v>62963.519999999997</v>
      </c>
    </row>
    <row r="21" spans="1:71" x14ac:dyDescent="0.35">
      <c r="A21" s="1" t="s">
        <v>67</v>
      </c>
      <c r="B21" s="1" t="s">
        <v>68</v>
      </c>
      <c r="C21" s="1" t="s">
        <v>69</v>
      </c>
      <c r="D21">
        <v>1</v>
      </c>
      <c r="E21">
        <v>1</v>
      </c>
      <c r="F21" s="2">
        <v>43420.663981481484</v>
      </c>
      <c r="G21" s="3">
        <v>42856</v>
      </c>
      <c r="H21" s="3">
        <v>42886</v>
      </c>
      <c r="I21" s="1" t="s">
        <v>70</v>
      </c>
      <c r="J21">
        <v>1234</v>
      </c>
      <c r="K21">
        <v>1231234455</v>
      </c>
      <c r="L21" s="1" t="s">
        <v>151</v>
      </c>
      <c r="N21" s="1" t="s">
        <v>71</v>
      </c>
      <c r="O21" s="1" t="s">
        <v>84</v>
      </c>
      <c r="P21" s="1" t="s">
        <v>84</v>
      </c>
      <c r="Q21" s="1" t="s">
        <v>84</v>
      </c>
      <c r="R21" s="1"/>
      <c r="S21" t="s">
        <v>84</v>
      </c>
      <c r="U21" s="1" t="s">
        <v>84</v>
      </c>
      <c r="V21" s="1" t="s">
        <v>84</v>
      </c>
      <c r="W21" s="1" t="s">
        <v>84</v>
      </c>
      <c r="X21" s="1" t="s">
        <v>72</v>
      </c>
      <c r="Y21" s="1" t="s">
        <v>199</v>
      </c>
      <c r="Z21" s="1" t="s">
        <v>202</v>
      </c>
      <c r="AA21" s="1" t="s">
        <v>74</v>
      </c>
      <c r="AB21">
        <v>4</v>
      </c>
      <c r="AC21" s="1" t="s">
        <v>77</v>
      </c>
      <c r="AD21">
        <v>403</v>
      </c>
      <c r="AE21" s="1" t="s">
        <v>82</v>
      </c>
      <c r="AF21" t="s">
        <v>206</v>
      </c>
      <c r="AG21" s="1" t="s">
        <v>208</v>
      </c>
      <c r="AH21">
        <v>0</v>
      </c>
      <c r="AI21">
        <v>0</v>
      </c>
      <c r="AJ21">
        <v>1200</v>
      </c>
      <c r="AK21">
        <v>0</v>
      </c>
      <c r="AL21">
        <v>3600</v>
      </c>
      <c r="AM21">
        <v>0</v>
      </c>
      <c r="AN21">
        <v>3600</v>
      </c>
      <c r="AO21">
        <v>0</v>
      </c>
      <c r="AP21" s="1" t="s">
        <v>72</v>
      </c>
      <c r="AQ21">
        <v>1</v>
      </c>
      <c r="AR21" s="1" t="s">
        <v>303</v>
      </c>
      <c r="AS21" t="s">
        <v>304</v>
      </c>
      <c r="AT21">
        <v>9782</v>
      </c>
      <c r="AU21" s="1" t="s">
        <v>191</v>
      </c>
      <c r="AV21" s="3">
        <v>42883</v>
      </c>
      <c r="AW21" s="3">
        <v>42883</v>
      </c>
      <c r="AX21" s="3">
        <v>42886</v>
      </c>
      <c r="AY21" s="1" t="s">
        <v>85</v>
      </c>
      <c r="AZ21" s="1" t="s">
        <v>304</v>
      </c>
      <c r="BA21">
        <v>1173.42</v>
      </c>
      <c r="BB21">
        <v>11</v>
      </c>
      <c r="BC21">
        <v>62963.519999999997</v>
      </c>
      <c r="BD21" s="1"/>
      <c r="BF21" s="1"/>
      <c r="BG21" s="1"/>
      <c r="BJ21" s="1"/>
      <c r="BK21" s="1"/>
      <c r="BL21" s="1"/>
      <c r="BO21" s="1"/>
      <c r="BP21" s="1"/>
      <c r="BQ21">
        <v>27</v>
      </c>
      <c r="BR21">
        <v>62963.519999999997</v>
      </c>
      <c r="BS21">
        <v>62963.519999999997</v>
      </c>
    </row>
    <row r="22" spans="1:71" x14ac:dyDescent="0.35">
      <c r="A22" s="1" t="s">
        <v>67</v>
      </c>
      <c r="B22" s="1" t="s">
        <v>68</v>
      </c>
      <c r="C22" s="1" t="s">
        <v>69</v>
      </c>
      <c r="D22">
        <v>1</v>
      </c>
      <c r="E22">
        <v>1</v>
      </c>
      <c r="F22" s="2">
        <v>43420.663981481484</v>
      </c>
      <c r="G22" s="3">
        <v>42856</v>
      </c>
      <c r="H22" s="3">
        <v>42886</v>
      </c>
      <c r="I22" s="1" t="s">
        <v>70</v>
      </c>
      <c r="J22">
        <v>1234</v>
      </c>
      <c r="K22">
        <v>1231234455</v>
      </c>
      <c r="L22" s="1" t="s">
        <v>151</v>
      </c>
      <c r="N22" s="1" t="s">
        <v>71</v>
      </c>
      <c r="O22" s="1" t="s">
        <v>84</v>
      </c>
      <c r="P22" s="1" t="s">
        <v>84</v>
      </c>
      <c r="Q22" s="1" t="s">
        <v>84</v>
      </c>
      <c r="R22" s="1"/>
      <c r="S22" t="s">
        <v>84</v>
      </c>
      <c r="U22" s="1" t="s">
        <v>84</v>
      </c>
      <c r="V22" s="1" t="s">
        <v>84</v>
      </c>
      <c r="W22" s="1" t="s">
        <v>84</v>
      </c>
      <c r="X22" s="1" t="s">
        <v>72</v>
      </c>
      <c r="Y22" s="1" t="s">
        <v>140</v>
      </c>
      <c r="Z22" s="1" t="s">
        <v>172</v>
      </c>
      <c r="AA22" s="1" t="s">
        <v>74</v>
      </c>
      <c r="AB22">
        <v>4</v>
      </c>
      <c r="AC22" s="1" t="s">
        <v>77</v>
      </c>
      <c r="AD22">
        <v>405</v>
      </c>
      <c r="AE22" s="1" t="s">
        <v>142</v>
      </c>
      <c r="AF22">
        <v>1</v>
      </c>
      <c r="AG22" s="1" t="s">
        <v>134</v>
      </c>
      <c r="AH22">
        <v>0</v>
      </c>
      <c r="AI22">
        <v>0</v>
      </c>
      <c r="AJ22">
        <v>9760</v>
      </c>
      <c r="AK22">
        <v>0</v>
      </c>
      <c r="AL22">
        <v>44740</v>
      </c>
      <c r="AM22">
        <v>0</v>
      </c>
      <c r="AN22">
        <v>44740</v>
      </c>
      <c r="AO22">
        <v>0</v>
      </c>
      <c r="AP22" s="1" t="s">
        <v>72</v>
      </c>
      <c r="AQ22">
        <v>1</v>
      </c>
      <c r="AR22" s="1" t="s">
        <v>303</v>
      </c>
      <c r="AS22" t="s">
        <v>304</v>
      </c>
      <c r="AT22">
        <v>9782</v>
      </c>
      <c r="AU22" s="1" t="s">
        <v>191</v>
      </c>
      <c r="AV22" s="3">
        <v>42883</v>
      </c>
      <c r="AW22" s="3">
        <v>42883</v>
      </c>
      <c r="AX22" s="3">
        <v>42886</v>
      </c>
      <c r="AY22" s="1" t="s">
        <v>85</v>
      </c>
      <c r="AZ22" s="1" t="s">
        <v>304</v>
      </c>
      <c r="BA22">
        <v>1173.42</v>
      </c>
      <c r="BB22">
        <v>11</v>
      </c>
      <c r="BC22">
        <v>62963.519999999997</v>
      </c>
      <c r="BD22" s="1"/>
      <c r="BF22" s="1"/>
      <c r="BG22" s="1"/>
      <c r="BJ22" s="1"/>
      <c r="BK22" s="1"/>
      <c r="BL22" s="1"/>
      <c r="BO22" s="1"/>
      <c r="BP22" s="1"/>
      <c r="BQ22">
        <v>27</v>
      </c>
      <c r="BR22">
        <v>62963.519999999997</v>
      </c>
      <c r="BS22">
        <v>62963.519999999997</v>
      </c>
    </row>
    <row r="23" spans="1:71" x14ac:dyDescent="0.35">
      <c r="A23" s="1" t="s">
        <v>67</v>
      </c>
      <c r="B23" s="1" t="s">
        <v>68</v>
      </c>
      <c r="C23" s="1" t="s">
        <v>69</v>
      </c>
      <c r="D23">
        <v>1</v>
      </c>
      <c r="E23">
        <v>1</v>
      </c>
      <c r="F23" s="2">
        <v>43420.663981481484</v>
      </c>
      <c r="G23" s="3">
        <v>42856</v>
      </c>
      <c r="H23" s="3">
        <v>42886</v>
      </c>
      <c r="I23" s="1" t="s">
        <v>70</v>
      </c>
      <c r="J23">
        <v>1234</v>
      </c>
      <c r="K23">
        <v>1231234455</v>
      </c>
      <c r="L23" s="1" t="s">
        <v>151</v>
      </c>
      <c r="N23" s="1" t="s">
        <v>71</v>
      </c>
      <c r="O23" s="1" t="s">
        <v>84</v>
      </c>
      <c r="P23" s="1" t="s">
        <v>84</v>
      </c>
      <c r="Q23" s="1" t="s">
        <v>84</v>
      </c>
      <c r="R23" s="1"/>
      <c r="S23" t="s">
        <v>84</v>
      </c>
      <c r="U23" s="1" t="s">
        <v>84</v>
      </c>
      <c r="V23" s="1" t="s">
        <v>84</v>
      </c>
      <c r="W23" s="1" t="s">
        <v>84</v>
      </c>
      <c r="X23" s="1" t="s">
        <v>72</v>
      </c>
      <c r="Y23" s="1" t="s">
        <v>161</v>
      </c>
      <c r="Z23" s="1" t="s">
        <v>173</v>
      </c>
      <c r="AA23" s="1" t="s">
        <v>74</v>
      </c>
      <c r="AB23">
        <v>4</v>
      </c>
      <c r="AC23" s="1" t="s">
        <v>77</v>
      </c>
      <c r="AD23">
        <v>405</v>
      </c>
      <c r="AE23" s="1" t="s">
        <v>142</v>
      </c>
      <c r="AF23">
        <v>2</v>
      </c>
      <c r="AG23" s="1" t="s">
        <v>188</v>
      </c>
      <c r="AH23">
        <v>0</v>
      </c>
      <c r="AI23">
        <v>0</v>
      </c>
      <c r="AJ23">
        <v>1290</v>
      </c>
      <c r="AK23">
        <v>0</v>
      </c>
      <c r="AL23">
        <v>4570</v>
      </c>
      <c r="AM23">
        <v>0</v>
      </c>
      <c r="AN23">
        <v>4570</v>
      </c>
      <c r="AO23">
        <v>0</v>
      </c>
      <c r="AP23" s="1" t="s">
        <v>72</v>
      </c>
      <c r="AQ23">
        <v>1</v>
      </c>
      <c r="AR23" s="1" t="s">
        <v>303</v>
      </c>
      <c r="AS23" t="s">
        <v>304</v>
      </c>
      <c r="AT23">
        <v>9782</v>
      </c>
      <c r="AU23" s="1" t="s">
        <v>191</v>
      </c>
      <c r="AV23" s="3">
        <v>42883</v>
      </c>
      <c r="AW23" s="3">
        <v>42883</v>
      </c>
      <c r="AX23" s="3">
        <v>42886</v>
      </c>
      <c r="AY23" s="1" t="s">
        <v>85</v>
      </c>
      <c r="AZ23" s="1" t="s">
        <v>304</v>
      </c>
      <c r="BA23">
        <v>1173.42</v>
      </c>
      <c r="BB23">
        <v>11</v>
      </c>
      <c r="BC23">
        <v>62963.519999999997</v>
      </c>
      <c r="BD23" s="1"/>
      <c r="BF23" s="1"/>
      <c r="BG23" s="1"/>
      <c r="BJ23" s="1"/>
      <c r="BK23" s="1"/>
      <c r="BL23" s="1"/>
      <c r="BO23" s="1"/>
      <c r="BP23" s="1"/>
      <c r="BQ23">
        <v>27</v>
      </c>
      <c r="BR23">
        <v>62963.519999999997</v>
      </c>
      <c r="BS23">
        <v>62963.519999999997</v>
      </c>
    </row>
    <row r="24" spans="1:71" x14ac:dyDescent="0.35">
      <c r="A24" s="1" t="s">
        <v>67</v>
      </c>
      <c r="B24" s="1" t="s">
        <v>68</v>
      </c>
      <c r="C24" s="1" t="s">
        <v>69</v>
      </c>
      <c r="D24">
        <v>1</v>
      </c>
      <c r="E24">
        <v>1</v>
      </c>
      <c r="F24" s="2">
        <v>43420.663981481484</v>
      </c>
      <c r="G24" s="3">
        <v>42856</v>
      </c>
      <c r="H24" s="3">
        <v>42886</v>
      </c>
      <c r="I24" s="1" t="s">
        <v>70</v>
      </c>
      <c r="J24">
        <v>1234</v>
      </c>
      <c r="K24">
        <v>1231234455</v>
      </c>
      <c r="L24" s="1" t="s">
        <v>151</v>
      </c>
      <c r="N24" s="1" t="s">
        <v>71</v>
      </c>
      <c r="O24" s="1" t="s">
        <v>84</v>
      </c>
      <c r="P24" s="1" t="s">
        <v>84</v>
      </c>
      <c r="Q24" s="1" t="s">
        <v>84</v>
      </c>
      <c r="R24" s="1"/>
      <c r="S24" t="s">
        <v>84</v>
      </c>
      <c r="U24" s="1" t="s">
        <v>84</v>
      </c>
      <c r="V24" s="1" t="s">
        <v>84</v>
      </c>
      <c r="W24" s="1" t="s">
        <v>84</v>
      </c>
      <c r="X24" s="1" t="s">
        <v>72</v>
      </c>
      <c r="Y24" s="1" t="s">
        <v>162</v>
      </c>
      <c r="Z24" s="1" t="s">
        <v>174</v>
      </c>
      <c r="AA24" s="1" t="s">
        <v>74</v>
      </c>
      <c r="AB24">
        <v>4</v>
      </c>
      <c r="AC24" s="1" t="s">
        <v>77</v>
      </c>
      <c r="AD24">
        <v>406</v>
      </c>
      <c r="AE24" s="1" t="s">
        <v>143</v>
      </c>
      <c r="AF24" t="s">
        <v>129</v>
      </c>
      <c r="AG24" s="1" t="s">
        <v>189</v>
      </c>
      <c r="AH24">
        <v>0</v>
      </c>
      <c r="AI24">
        <v>0</v>
      </c>
      <c r="AJ24">
        <v>977</v>
      </c>
      <c r="AK24">
        <v>0</v>
      </c>
      <c r="AL24">
        <v>5007</v>
      </c>
      <c r="AM24">
        <v>0</v>
      </c>
      <c r="AN24">
        <v>5007</v>
      </c>
      <c r="AO24">
        <v>0</v>
      </c>
      <c r="AP24" s="1" t="s">
        <v>72</v>
      </c>
      <c r="AQ24">
        <v>1</v>
      </c>
      <c r="AR24" s="1" t="s">
        <v>303</v>
      </c>
      <c r="AS24" t="s">
        <v>304</v>
      </c>
      <c r="AT24">
        <v>9782</v>
      </c>
      <c r="AU24" s="1" t="s">
        <v>191</v>
      </c>
      <c r="AV24" s="3">
        <v>42883</v>
      </c>
      <c r="AW24" s="3">
        <v>42883</v>
      </c>
      <c r="AX24" s="3">
        <v>42886</v>
      </c>
      <c r="AY24" s="1" t="s">
        <v>85</v>
      </c>
      <c r="AZ24" s="1" t="s">
        <v>304</v>
      </c>
      <c r="BA24">
        <v>1173.42</v>
      </c>
      <c r="BB24">
        <v>11</v>
      </c>
      <c r="BC24">
        <v>62963.519999999997</v>
      </c>
      <c r="BD24" s="1"/>
      <c r="BF24" s="1"/>
      <c r="BG24" s="1"/>
      <c r="BJ24" s="1"/>
      <c r="BK24" s="1"/>
      <c r="BL24" s="1"/>
      <c r="BO24" s="1"/>
      <c r="BP24" s="1"/>
      <c r="BQ24">
        <v>27</v>
      </c>
      <c r="BR24">
        <v>62963.519999999997</v>
      </c>
      <c r="BS24">
        <v>62963.519999999997</v>
      </c>
    </row>
    <row r="25" spans="1:71" x14ac:dyDescent="0.35">
      <c r="A25" s="1" t="s">
        <v>67</v>
      </c>
      <c r="B25" s="1" t="s">
        <v>68</v>
      </c>
      <c r="C25" s="1" t="s">
        <v>69</v>
      </c>
      <c r="D25">
        <v>1</v>
      </c>
      <c r="E25">
        <v>1</v>
      </c>
      <c r="F25" s="2">
        <v>43420.663981481484</v>
      </c>
      <c r="G25" s="3">
        <v>42856</v>
      </c>
      <c r="H25" s="3">
        <v>42886</v>
      </c>
      <c r="I25" s="1" t="s">
        <v>70</v>
      </c>
      <c r="J25">
        <v>1234</v>
      </c>
      <c r="K25">
        <v>1231234455</v>
      </c>
      <c r="L25" s="1" t="s">
        <v>151</v>
      </c>
      <c r="N25" s="1" t="s">
        <v>71</v>
      </c>
      <c r="O25" s="1" t="s">
        <v>84</v>
      </c>
      <c r="P25" s="1" t="s">
        <v>84</v>
      </c>
      <c r="Q25" s="1" t="s">
        <v>84</v>
      </c>
      <c r="R25" s="1"/>
      <c r="S25" t="s">
        <v>84</v>
      </c>
      <c r="U25" s="1" t="s">
        <v>84</v>
      </c>
      <c r="V25" s="1" t="s">
        <v>84</v>
      </c>
      <c r="W25" s="1" t="s">
        <v>84</v>
      </c>
      <c r="X25" s="1" t="s">
        <v>72</v>
      </c>
      <c r="Y25" s="1" t="s">
        <v>163</v>
      </c>
      <c r="Z25" s="1" t="s">
        <v>175</v>
      </c>
      <c r="AA25" s="1" t="s">
        <v>74</v>
      </c>
      <c r="AB25">
        <v>4</v>
      </c>
      <c r="AC25" s="1" t="s">
        <v>77</v>
      </c>
      <c r="AD25">
        <v>406</v>
      </c>
      <c r="AE25" s="1" t="s">
        <v>143</v>
      </c>
      <c r="AF25" t="s">
        <v>124</v>
      </c>
      <c r="AG25" s="1" t="s">
        <v>189</v>
      </c>
      <c r="AH25">
        <v>0</v>
      </c>
      <c r="AI25">
        <v>0</v>
      </c>
      <c r="AJ25">
        <v>112</v>
      </c>
      <c r="AK25">
        <v>0</v>
      </c>
      <c r="AL25">
        <v>475</v>
      </c>
      <c r="AM25">
        <v>0</v>
      </c>
      <c r="AN25">
        <v>475</v>
      </c>
      <c r="AO25">
        <v>0</v>
      </c>
      <c r="AP25" s="1" t="s">
        <v>72</v>
      </c>
      <c r="AQ25">
        <v>1</v>
      </c>
      <c r="AR25" s="1" t="s">
        <v>303</v>
      </c>
      <c r="AS25" t="s">
        <v>304</v>
      </c>
      <c r="AT25">
        <v>9782</v>
      </c>
      <c r="AU25" s="1" t="s">
        <v>191</v>
      </c>
      <c r="AV25" s="3">
        <v>42883</v>
      </c>
      <c r="AW25" s="3">
        <v>42883</v>
      </c>
      <c r="AX25" s="3">
        <v>42886</v>
      </c>
      <c r="AY25" s="1" t="s">
        <v>85</v>
      </c>
      <c r="AZ25" s="1" t="s">
        <v>304</v>
      </c>
      <c r="BA25">
        <v>1173.42</v>
      </c>
      <c r="BB25">
        <v>11</v>
      </c>
      <c r="BC25">
        <v>62963.519999999997</v>
      </c>
      <c r="BD25" s="1"/>
      <c r="BF25" s="1"/>
      <c r="BG25" s="1"/>
      <c r="BJ25" s="1"/>
      <c r="BK25" s="1"/>
      <c r="BL25" s="1"/>
      <c r="BO25" s="1"/>
      <c r="BP25" s="1"/>
      <c r="BQ25">
        <v>27</v>
      </c>
      <c r="BR25">
        <v>62963.519999999997</v>
      </c>
      <c r="BS25">
        <v>62963.519999999997</v>
      </c>
    </row>
    <row r="26" spans="1:71" x14ac:dyDescent="0.35">
      <c r="A26" s="1" t="s">
        <v>67</v>
      </c>
      <c r="B26" s="1" t="s">
        <v>68</v>
      </c>
      <c r="C26" s="1" t="s">
        <v>69</v>
      </c>
      <c r="D26">
        <v>1</v>
      </c>
      <c r="E26">
        <v>1</v>
      </c>
      <c r="F26" s="2">
        <v>43420.663981481484</v>
      </c>
      <c r="G26" s="3">
        <v>42856</v>
      </c>
      <c r="H26" s="3">
        <v>42886</v>
      </c>
      <c r="I26" s="1" t="s">
        <v>70</v>
      </c>
      <c r="J26">
        <v>1234</v>
      </c>
      <c r="K26">
        <v>1231234455</v>
      </c>
      <c r="L26" s="1" t="s">
        <v>151</v>
      </c>
      <c r="N26" s="1" t="s">
        <v>71</v>
      </c>
      <c r="O26" s="1" t="s">
        <v>84</v>
      </c>
      <c r="P26" s="1" t="s">
        <v>84</v>
      </c>
      <c r="Q26" s="1" t="s">
        <v>84</v>
      </c>
      <c r="R26" s="1"/>
      <c r="S26" t="s">
        <v>84</v>
      </c>
      <c r="U26" s="1" t="s">
        <v>84</v>
      </c>
      <c r="V26" s="1" t="s">
        <v>84</v>
      </c>
      <c r="W26" s="1" t="s">
        <v>84</v>
      </c>
      <c r="X26" s="1" t="s">
        <v>72</v>
      </c>
      <c r="Y26" s="1" t="s">
        <v>132</v>
      </c>
      <c r="Z26" s="1" t="s">
        <v>203</v>
      </c>
      <c r="AA26" s="1" t="s">
        <v>74</v>
      </c>
      <c r="AB26">
        <v>7</v>
      </c>
      <c r="AC26" s="1" t="s">
        <v>78</v>
      </c>
      <c r="AD26">
        <v>702</v>
      </c>
      <c r="AE26" s="1" t="s">
        <v>122</v>
      </c>
      <c r="AF26">
        <v>2</v>
      </c>
      <c r="AG26" s="1" t="s">
        <v>121</v>
      </c>
      <c r="AH26">
        <v>0</v>
      </c>
      <c r="AI26">
        <v>0</v>
      </c>
      <c r="AJ26">
        <v>0</v>
      </c>
      <c r="AK26">
        <v>27400</v>
      </c>
      <c r="AL26">
        <v>0</v>
      </c>
      <c r="AM26">
        <v>66200</v>
      </c>
      <c r="AN26">
        <v>0</v>
      </c>
      <c r="AO26">
        <v>66200</v>
      </c>
      <c r="AP26" s="1" t="s">
        <v>72</v>
      </c>
      <c r="AQ26">
        <v>1</v>
      </c>
      <c r="AR26" s="1" t="s">
        <v>303</v>
      </c>
      <c r="AS26" t="s">
        <v>304</v>
      </c>
      <c r="AT26">
        <v>9782</v>
      </c>
      <c r="AU26" s="1" t="s">
        <v>191</v>
      </c>
      <c r="AV26" s="3">
        <v>42883</v>
      </c>
      <c r="AW26" s="3">
        <v>42883</v>
      </c>
      <c r="AX26" s="3">
        <v>42886</v>
      </c>
      <c r="AY26" s="1" t="s">
        <v>85</v>
      </c>
      <c r="AZ26" s="1" t="s">
        <v>304</v>
      </c>
      <c r="BA26">
        <v>1173.42</v>
      </c>
      <c r="BB26">
        <v>11</v>
      </c>
      <c r="BC26">
        <v>62963.519999999997</v>
      </c>
      <c r="BD26" s="1"/>
      <c r="BF26" s="1"/>
      <c r="BG26" s="1"/>
      <c r="BJ26" s="1"/>
      <c r="BK26" s="1"/>
      <c r="BL26" s="1"/>
      <c r="BO26" s="1"/>
      <c r="BP26" s="1"/>
      <c r="BQ26">
        <v>27</v>
      </c>
      <c r="BR26">
        <v>62963.519999999997</v>
      </c>
      <c r="BS26">
        <v>62963.519999999997</v>
      </c>
    </row>
    <row r="27" spans="1:71" x14ac:dyDescent="0.35">
      <c r="A27" s="1" t="s">
        <v>67</v>
      </c>
      <c r="B27" s="1" t="s">
        <v>68</v>
      </c>
      <c r="C27" s="1" t="s">
        <v>69</v>
      </c>
      <c r="D27">
        <v>1</v>
      </c>
      <c r="E27">
        <v>1</v>
      </c>
      <c r="F27" s="2">
        <v>43420.663981481484</v>
      </c>
      <c r="G27" s="3">
        <v>42856</v>
      </c>
      <c r="H27" s="3">
        <v>42886</v>
      </c>
      <c r="I27" s="1" t="s">
        <v>70</v>
      </c>
      <c r="J27">
        <v>1234</v>
      </c>
      <c r="K27">
        <v>1231234455</v>
      </c>
      <c r="L27" s="1" t="s">
        <v>151</v>
      </c>
      <c r="N27" s="1" t="s">
        <v>71</v>
      </c>
      <c r="O27" s="1" t="s">
        <v>84</v>
      </c>
      <c r="P27" s="1" t="s">
        <v>84</v>
      </c>
      <c r="Q27" s="1" t="s">
        <v>84</v>
      </c>
      <c r="R27" s="1"/>
      <c r="S27" t="s">
        <v>84</v>
      </c>
      <c r="U27" s="1" t="s">
        <v>84</v>
      </c>
      <c r="V27" s="1" t="s">
        <v>84</v>
      </c>
      <c r="W27" s="1" t="s">
        <v>84</v>
      </c>
      <c r="X27" s="1" t="s">
        <v>72</v>
      </c>
      <c r="Y27" s="1" t="s">
        <v>112</v>
      </c>
      <c r="Z27" s="1" t="s">
        <v>115</v>
      </c>
      <c r="AA27" s="1" t="s">
        <v>74</v>
      </c>
      <c r="AB27">
        <v>7</v>
      </c>
      <c r="AC27" s="1" t="s">
        <v>78</v>
      </c>
      <c r="AD27">
        <v>731</v>
      </c>
      <c r="AE27" s="1" t="s">
        <v>117</v>
      </c>
      <c r="AF27">
        <v>2</v>
      </c>
      <c r="AG27" s="1" t="s">
        <v>121</v>
      </c>
      <c r="AH27">
        <v>0</v>
      </c>
      <c r="AI27">
        <v>0</v>
      </c>
      <c r="AJ27">
        <v>0</v>
      </c>
      <c r="AK27">
        <v>10870</v>
      </c>
      <c r="AL27">
        <v>0</v>
      </c>
      <c r="AM27">
        <v>38470</v>
      </c>
      <c r="AN27">
        <v>0</v>
      </c>
      <c r="AO27">
        <v>38470</v>
      </c>
      <c r="AP27" s="1" t="s">
        <v>72</v>
      </c>
      <c r="AQ27">
        <v>1</v>
      </c>
      <c r="AR27" s="1" t="s">
        <v>303</v>
      </c>
      <c r="AS27" t="s">
        <v>304</v>
      </c>
      <c r="AT27">
        <v>9782</v>
      </c>
      <c r="AU27" s="1" t="s">
        <v>191</v>
      </c>
      <c r="AV27" s="3">
        <v>42883</v>
      </c>
      <c r="AW27" s="3">
        <v>42883</v>
      </c>
      <c r="AX27" s="3">
        <v>42886</v>
      </c>
      <c r="AY27" s="1" t="s">
        <v>85</v>
      </c>
      <c r="AZ27" s="1" t="s">
        <v>304</v>
      </c>
      <c r="BA27">
        <v>1173.42</v>
      </c>
      <c r="BB27">
        <v>11</v>
      </c>
      <c r="BC27">
        <v>62963.519999999997</v>
      </c>
      <c r="BD27" s="1"/>
      <c r="BF27" s="1"/>
      <c r="BG27" s="1"/>
      <c r="BJ27" s="1"/>
      <c r="BK27" s="1"/>
      <c r="BL27" s="1"/>
      <c r="BO27" s="1"/>
      <c r="BP27" s="1"/>
      <c r="BQ27">
        <v>27</v>
      </c>
      <c r="BR27">
        <v>62963.519999999997</v>
      </c>
      <c r="BS27">
        <v>62963.519999999997</v>
      </c>
    </row>
    <row r="28" spans="1:71" x14ac:dyDescent="0.35">
      <c r="A28" s="1" t="s">
        <v>67</v>
      </c>
      <c r="B28" s="1" t="s">
        <v>68</v>
      </c>
      <c r="C28" s="1" t="s">
        <v>69</v>
      </c>
      <c r="D28">
        <v>1</v>
      </c>
      <c r="E28">
        <v>1</v>
      </c>
      <c r="F28" s="2">
        <v>43420.663981481484</v>
      </c>
      <c r="G28" s="3">
        <v>42856</v>
      </c>
      <c r="H28" s="3">
        <v>42886</v>
      </c>
      <c r="I28" s="1" t="s">
        <v>70</v>
      </c>
      <c r="J28">
        <v>1234</v>
      </c>
      <c r="K28">
        <v>1231234455</v>
      </c>
      <c r="L28" s="1" t="s">
        <v>151</v>
      </c>
      <c r="N28" s="1" t="s">
        <v>71</v>
      </c>
      <c r="O28" s="1" t="s">
        <v>84</v>
      </c>
      <c r="P28" s="1" t="s">
        <v>84</v>
      </c>
      <c r="Q28" s="1" t="s">
        <v>84</v>
      </c>
      <c r="R28" s="1"/>
      <c r="S28" t="s">
        <v>84</v>
      </c>
      <c r="U28" s="1" t="s">
        <v>84</v>
      </c>
      <c r="V28" s="1" t="s">
        <v>84</v>
      </c>
      <c r="W28" s="1" t="s">
        <v>84</v>
      </c>
      <c r="X28" s="1"/>
      <c r="Y28" s="1"/>
      <c r="Z28" s="1"/>
      <c r="AA28" s="1"/>
      <c r="AC28" s="1"/>
      <c r="AE28" s="1"/>
      <c r="AG28" s="1"/>
      <c r="AP28" s="1" t="s">
        <v>72</v>
      </c>
      <c r="AQ28">
        <v>1</v>
      </c>
      <c r="AR28" s="1" t="s">
        <v>303</v>
      </c>
      <c r="AS28" t="s">
        <v>304</v>
      </c>
      <c r="AT28">
        <v>9782</v>
      </c>
      <c r="AU28" s="1" t="s">
        <v>191</v>
      </c>
      <c r="AV28" s="3">
        <v>42883</v>
      </c>
      <c r="AW28" s="3">
        <v>42883</v>
      </c>
      <c r="AX28" s="3">
        <v>42886</v>
      </c>
      <c r="AY28" s="1" t="s">
        <v>85</v>
      </c>
      <c r="AZ28" s="1" t="s">
        <v>304</v>
      </c>
      <c r="BA28">
        <v>1173.42</v>
      </c>
      <c r="BB28">
        <v>11</v>
      </c>
      <c r="BC28">
        <v>62963.519999999997</v>
      </c>
      <c r="BD28" s="1" t="s">
        <v>72</v>
      </c>
      <c r="BE28">
        <v>1</v>
      </c>
      <c r="BF28" s="1" t="s">
        <v>303</v>
      </c>
      <c r="BG28" s="1" t="s">
        <v>220</v>
      </c>
      <c r="BH28">
        <v>954</v>
      </c>
      <c r="BJ28" s="1"/>
      <c r="BK28" s="1" t="s">
        <v>304</v>
      </c>
      <c r="BL28" s="1" t="s">
        <v>86</v>
      </c>
      <c r="BM28">
        <v>0</v>
      </c>
      <c r="BO28" s="1"/>
      <c r="BP28" s="1"/>
      <c r="BQ28">
        <v>27</v>
      </c>
      <c r="BR28">
        <v>62963.519999999997</v>
      </c>
      <c r="BS28">
        <v>62963.519999999997</v>
      </c>
    </row>
    <row r="29" spans="1:71" x14ac:dyDescent="0.35">
      <c r="A29" s="1" t="s">
        <v>67</v>
      </c>
      <c r="B29" s="1" t="s">
        <v>68</v>
      </c>
      <c r="C29" s="1" t="s">
        <v>69</v>
      </c>
      <c r="D29">
        <v>1</v>
      </c>
      <c r="E29">
        <v>1</v>
      </c>
      <c r="F29" s="2">
        <v>43420.663981481484</v>
      </c>
      <c r="G29" s="3">
        <v>42856</v>
      </c>
      <c r="H29" s="3">
        <v>42886</v>
      </c>
      <c r="I29" s="1" t="s">
        <v>70</v>
      </c>
      <c r="J29">
        <v>1234</v>
      </c>
      <c r="K29">
        <v>1231234455</v>
      </c>
      <c r="L29" s="1" t="s">
        <v>151</v>
      </c>
      <c r="N29" s="1" t="s">
        <v>71</v>
      </c>
      <c r="O29" s="1" t="s">
        <v>84</v>
      </c>
      <c r="P29" s="1" t="s">
        <v>84</v>
      </c>
      <c r="Q29" s="1" t="s">
        <v>84</v>
      </c>
      <c r="R29" s="1"/>
      <c r="S29" t="s">
        <v>84</v>
      </c>
      <c r="U29" s="1" t="s">
        <v>84</v>
      </c>
      <c r="V29" s="1" t="s">
        <v>84</v>
      </c>
      <c r="W29" s="1" t="s">
        <v>84</v>
      </c>
      <c r="X29" s="1"/>
      <c r="Y29" s="1"/>
      <c r="Z29" s="1"/>
      <c r="AA29" s="1"/>
      <c r="AC29" s="1"/>
      <c r="AE29" s="1"/>
      <c r="AG29" s="1"/>
      <c r="AP29" s="1" t="s">
        <v>72</v>
      </c>
      <c r="AQ29">
        <v>1</v>
      </c>
      <c r="AR29" s="1" t="s">
        <v>303</v>
      </c>
      <c r="AS29" t="s">
        <v>304</v>
      </c>
      <c r="AT29">
        <v>9782</v>
      </c>
      <c r="AU29" s="1" t="s">
        <v>191</v>
      </c>
      <c r="AV29" s="3">
        <v>42883</v>
      </c>
      <c r="AW29" s="3">
        <v>42883</v>
      </c>
      <c r="AX29" s="3">
        <v>42886</v>
      </c>
      <c r="AY29" s="1" t="s">
        <v>85</v>
      </c>
      <c r="AZ29" s="1" t="s">
        <v>304</v>
      </c>
      <c r="BA29">
        <v>1173.42</v>
      </c>
      <c r="BB29">
        <v>11</v>
      </c>
      <c r="BC29">
        <v>62963.519999999997</v>
      </c>
      <c r="BD29" s="1" t="s">
        <v>72</v>
      </c>
      <c r="BE29">
        <v>2</v>
      </c>
      <c r="BF29" s="1" t="s">
        <v>303</v>
      </c>
      <c r="BG29" s="1" t="s">
        <v>86</v>
      </c>
      <c r="BH29">
        <v>0</v>
      </c>
      <c r="BJ29" s="1"/>
      <c r="BK29" s="1"/>
      <c r="BL29" s="1" t="s">
        <v>219</v>
      </c>
      <c r="BM29">
        <v>1173.42</v>
      </c>
      <c r="BO29" s="1"/>
      <c r="BP29" s="1" t="s">
        <v>304</v>
      </c>
      <c r="BQ29">
        <v>27</v>
      </c>
      <c r="BR29">
        <v>62963.519999999997</v>
      </c>
      <c r="BS29">
        <v>62963.519999999997</v>
      </c>
    </row>
    <row r="30" spans="1:71" x14ac:dyDescent="0.35">
      <c r="A30" s="1" t="s">
        <v>67</v>
      </c>
      <c r="B30" s="1" t="s">
        <v>68</v>
      </c>
      <c r="C30" s="1" t="s">
        <v>69</v>
      </c>
      <c r="D30">
        <v>1</v>
      </c>
      <c r="E30">
        <v>1</v>
      </c>
      <c r="F30" s="2">
        <v>43420.663981481484</v>
      </c>
      <c r="G30" s="3">
        <v>42856</v>
      </c>
      <c r="H30" s="3">
        <v>42886</v>
      </c>
      <c r="I30" s="1" t="s">
        <v>70</v>
      </c>
      <c r="J30">
        <v>1234</v>
      </c>
      <c r="K30">
        <v>1231234455</v>
      </c>
      <c r="L30" s="1" t="s">
        <v>151</v>
      </c>
      <c r="N30" s="1" t="s">
        <v>71</v>
      </c>
      <c r="O30" s="1" t="s">
        <v>84</v>
      </c>
      <c r="P30" s="1" t="s">
        <v>84</v>
      </c>
      <c r="Q30" s="1" t="s">
        <v>84</v>
      </c>
      <c r="R30" s="1"/>
      <c r="S30" t="s">
        <v>84</v>
      </c>
      <c r="U30" s="1" t="s">
        <v>84</v>
      </c>
      <c r="V30" s="1" t="s">
        <v>84</v>
      </c>
      <c r="W30" s="1" t="s">
        <v>84</v>
      </c>
      <c r="X30" s="1"/>
      <c r="Y30" s="1"/>
      <c r="Z30" s="1"/>
      <c r="AA30" s="1"/>
      <c r="AC30" s="1"/>
      <c r="AE30" s="1"/>
      <c r="AG30" s="1"/>
      <c r="AP30" s="1" t="s">
        <v>72</v>
      </c>
      <c r="AQ30">
        <v>1</v>
      </c>
      <c r="AR30" s="1" t="s">
        <v>303</v>
      </c>
      <c r="AS30" t="s">
        <v>304</v>
      </c>
      <c r="AT30">
        <v>9782</v>
      </c>
      <c r="AU30" s="1" t="s">
        <v>191</v>
      </c>
      <c r="AV30" s="3">
        <v>42883</v>
      </c>
      <c r="AW30" s="3">
        <v>42883</v>
      </c>
      <c r="AX30" s="3">
        <v>42886</v>
      </c>
      <c r="AY30" s="1" t="s">
        <v>85</v>
      </c>
      <c r="AZ30" s="1" t="s">
        <v>304</v>
      </c>
      <c r="BA30">
        <v>1173.42</v>
      </c>
      <c r="BB30">
        <v>11</v>
      </c>
      <c r="BC30">
        <v>62963.519999999997</v>
      </c>
      <c r="BD30" s="1" t="s">
        <v>72</v>
      </c>
      <c r="BE30">
        <v>3</v>
      </c>
      <c r="BF30" s="1" t="s">
        <v>303</v>
      </c>
      <c r="BG30" s="1" t="s">
        <v>111</v>
      </c>
      <c r="BH30">
        <v>219.42</v>
      </c>
      <c r="BJ30" s="1"/>
      <c r="BK30" s="1" t="s">
        <v>304</v>
      </c>
      <c r="BL30" s="1" t="s">
        <v>86</v>
      </c>
      <c r="BM30">
        <v>0</v>
      </c>
      <c r="BO30" s="1"/>
      <c r="BP30" s="1"/>
      <c r="BQ30">
        <v>27</v>
      </c>
      <c r="BR30">
        <v>62963.519999999997</v>
      </c>
      <c r="BS30">
        <v>62963.519999999997</v>
      </c>
    </row>
    <row r="31" spans="1:71" x14ac:dyDescent="0.35">
      <c r="A31" s="1" t="s">
        <v>67</v>
      </c>
      <c r="B31" s="1" t="s">
        <v>68</v>
      </c>
      <c r="C31" s="1" t="s">
        <v>69</v>
      </c>
      <c r="D31">
        <v>1</v>
      </c>
      <c r="E31">
        <v>1</v>
      </c>
      <c r="F31" s="2">
        <v>43420.663981481484</v>
      </c>
      <c r="G31" s="3">
        <v>42856</v>
      </c>
      <c r="H31" s="3">
        <v>42886</v>
      </c>
      <c r="I31" s="1" t="s">
        <v>70</v>
      </c>
      <c r="J31">
        <v>1234</v>
      </c>
      <c r="K31">
        <v>1231234455</v>
      </c>
      <c r="L31" s="1" t="s">
        <v>151</v>
      </c>
      <c r="N31" s="1" t="s">
        <v>71</v>
      </c>
      <c r="O31" s="1" t="s">
        <v>84</v>
      </c>
      <c r="P31" s="1" t="s">
        <v>84</v>
      </c>
      <c r="Q31" s="1" t="s">
        <v>84</v>
      </c>
      <c r="R31" s="1"/>
      <c r="S31" t="s">
        <v>84</v>
      </c>
      <c r="U31" s="1" t="s">
        <v>84</v>
      </c>
      <c r="V31" s="1" t="s">
        <v>84</v>
      </c>
      <c r="W31" s="1" t="s">
        <v>84</v>
      </c>
      <c r="X31" s="1"/>
      <c r="Y31" s="1"/>
      <c r="Z31" s="1"/>
      <c r="AA31" s="1"/>
      <c r="AC31" s="1"/>
      <c r="AE31" s="1"/>
      <c r="AG31" s="1"/>
      <c r="AP31" s="1" t="s">
        <v>72</v>
      </c>
      <c r="AQ31">
        <v>1</v>
      </c>
      <c r="AR31" s="1" t="s">
        <v>303</v>
      </c>
      <c r="AS31" t="s">
        <v>304</v>
      </c>
      <c r="AT31">
        <v>9782</v>
      </c>
      <c r="AU31" s="1" t="s">
        <v>191</v>
      </c>
      <c r="AV31" s="3">
        <v>42883</v>
      </c>
      <c r="AW31" s="3">
        <v>42883</v>
      </c>
      <c r="AX31" s="3">
        <v>42886</v>
      </c>
      <c r="AY31" s="1" t="s">
        <v>85</v>
      </c>
      <c r="AZ31" s="1" t="s">
        <v>304</v>
      </c>
      <c r="BA31">
        <v>1173.42</v>
      </c>
      <c r="BB31">
        <v>11</v>
      </c>
      <c r="BC31">
        <v>62963.519999999997</v>
      </c>
      <c r="BD31" s="1" t="s">
        <v>72</v>
      </c>
      <c r="BE31">
        <v>4</v>
      </c>
      <c r="BF31" s="1" t="s">
        <v>305</v>
      </c>
      <c r="BG31" s="1" t="s">
        <v>197</v>
      </c>
      <c r="BH31">
        <v>24354</v>
      </c>
      <c r="BJ31" s="1"/>
      <c r="BK31" s="1" t="s">
        <v>209</v>
      </c>
      <c r="BL31" s="1" t="s">
        <v>86</v>
      </c>
      <c r="BM31">
        <v>0</v>
      </c>
      <c r="BO31" s="1"/>
      <c r="BP31" s="1"/>
      <c r="BQ31">
        <v>27</v>
      </c>
      <c r="BR31">
        <v>62963.519999999997</v>
      </c>
      <c r="BS31">
        <v>62963.519999999997</v>
      </c>
    </row>
    <row r="32" spans="1:71" x14ac:dyDescent="0.35">
      <c r="A32" s="1" t="s">
        <v>67</v>
      </c>
      <c r="B32" s="1" t="s">
        <v>68</v>
      </c>
      <c r="C32" s="1" t="s">
        <v>69</v>
      </c>
      <c r="D32">
        <v>1</v>
      </c>
      <c r="E32">
        <v>1</v>
      </c>
      <c r="F32" s="2">
        <v>43420.663981481484</v>
      </c>
      <c r="G32" s="3">
        <v>42856</v>
      </c>
      <c r="H32" s="3">
        <v>42886</v>
      </c>
      <c r="I32" s="1" t="s">
        <v>70</v>
      </c>
      <c r="J32">
        <v>1234</v>
      </c>
      <c r="K32">
        <v>1231234455</v>
      </c>
      <c r="L32" s="1" t="s">
        <v>151</v>
      </c>
      <c r="N32" s="1" t="s">
        <v>71</v>
      </c>
      <c r="O32" s="1" t="s">
        <v>84</v>
      </c>
      <c r="P32" s="1" t="s">
        <v>84</v>
      </c>
      <c r="Q32" s="1" t="s">
        <v>84</v>
      </c>
      <c r="R32" s="1"/>
      <c r="S32" t="s">
        <v>84</v>
      </c>
      <c r="U32" s="1" t="s">
        <v>84</v>
      </c>
      <c r="V32" s="1" t="s">
        <v>84</v>
      </c>
      <c r="W32" s="1" t="s">
        <v>84</v>
      </c>
      <c r="X32" s="1"/>
      <c r="Y32" s="1"/>
      <c r="Z32" s="1"/>
      <c r="AA32" s="1"/>
      <c r="AC32" s="1"/>
      <c r="AE32" s="1"/>
      <c r="AG32" s="1"/>
      <c r="AP32" s="1" t="s">
        <v>72</v>
      </c>
      <c r="AQ32">
        <v>1</v>
      </c>
      <c r="AR32" s="1" t="s">
        <v>303</v>
      </c>
      <c r="AS32" t="s">
        <v>304</v>
      </c>
      <c r="AT32">
        <v>9782</v>
      </c>
      <c r="AU32" s="1" t="s">
        <v>191</v>
      </c>
      <c r="AV32" s="3">
        <v>42883</v>
      </c>
      <c r="AW32" s="3">
        <v>42883</v>
      </c>
      <c r="AX32" s="3">
        <v>42886</v>
      </c>
      <c r="AY32" s="1" t="s">
        <v>85</v>
      </c>
      <c r="AZ32" s="1" t="s">
        <v>304</v>
      </c>
      <c r="BA32">
        <v>1173.42</v>
      </c>
      <c r="BB32">
        <v>11</v>
      </c>
      <c r="BC32">
        <v>62963.519999999997</v>
      </c>
      <c r="BD32" s="1" t="s">
        <v>72</v>
      </c>
      <c r="BE32">
        <v>5</v>
      </c>
      <c r="BF32" s="1" t="s">
        <v>305</v>
      </c>
      <c r="BG32" s="1" t="s">
        <v>86</v>
      </c>
      <c r="BH32">
        <v>0</v>
      </c>
      <c r="BJ32" s="1"/>
      <c r="BK32" s="1"/>
      <c r="BL32" s="1" t="s">
        <v>132</v>
      </c>
      <c r="BM32">
        <v>19800</v>
      </c>
      <c r="BO32" s="1"/>
      <c r="BP32" s="1" t="s">
        <v>209</v>
      </c>
      <c r="BQ32">
        <v>27</v>
      </c>
      <c r="BR32">
        <v>62963.519999999997</v>
      </c>
      <c r="BS32">
        <v>62963.519999999997</v>
      </c>
    </row>
    <row r="33" spans="1:71" x14ac:dyDescent="0.35">
      <c r="A33" s="1" t="s">
        <v>67</v>
      </c>
      <c r="B33" s="1" t="s">
        <v>68</v>
      </c>
      <c r="C33" s="1" t="s">
        <v>69</v>
      </c>
      <c r="D33">
        <v>1</v>
      </c>
      <c r="E33">
        <v>1</v>
      </c>
      <c r="F33" s="2">
        <v>43420.663981481484</v>
      </c>
      <c r="G33" s="3">
        <v>42856</v>
      </c>
      <c r="H33" s="3">
        <v>42886</v>
      </c>
      <c r="I33" s="1" t="s">
        <v>70</v>
      </c>
      <c r="J33">
        <v>1234</v>
      </c>
      <c r="K33">
        <v>1231234455</v>
      </c>
      <c r="L33" s="1" t="s">
        <v>151</v>
      </c>
      <c r="N33" s="1" t="s">
        <v>71</v>
      </c>
      <c r="O33" s="1" t="s">
        <v>84</v>
      </c>
      <c r="P33" s="1" t="s">
        <v>84</v>
      </c>
      <c r="Q33" s="1" t="s">
        <v>84</v>
      </c>
      <c r="R33" s="1"/>
      <c r="S33" t="s">
        <v>84</v>
      </c>
      <c r="U33" s="1" t="s">
        <v>84</v>
      </c>
      <c r="V33" s="1" t="s">
        <v>84</v>
      </c>
      <c r="W33" s="1" t="s">
        <v>84</v>
      </c>
      <c r="X33" s="1"/>
      <c r="Y33" s="1"/>
      <c r="Z33" s="1"/>
      <c r="AA33" s="1"/>
      <c r="AC33" s="1"/>
      <c r="AE33" s="1"/>
      <c r="AG33" s="1"/>
      <c r="AP33" s="1" t="s">
        <v>72</v>
      </c>
      <c r="AQ33">
        <v>1</v>
      </c>
      <c r="AR33" s="1" t="s">
        <v>303</v>
      </c>
      <c r="AS33" t="s">
        <v>304</v>
      </c>
      <c r="AT33">
        <v>9782</v>
      </c>
      <c r="AU33" s="1" t="s">
        <v>191</v>
      </c>
      <c r="AV33" s="3">
        <v>42883</v>
      </c>
      <c r="AW33" s="3">
        <v>42883</v>
      </c>
      <c r="AX33" s="3">
        <v>42886</v>
      </c>
      <c r="AY33" s="1" t="s">
        <v>85</v>
      </c>
      <c r="AZ33" s="1" t="s">
        <v>304</v>
      </c>
      <c r="BA33">
        <v>1173.42</v>
      </c>
      <c r="BB33">
        <v>11</v>
      </c>
      <c r="BC33">
        <v>62963.519999999997</v>
      </c>
      <c r="BD33" s="1" t="s">
        <v>72</v>
      </c>
      <c r="BE33">
        <v>6</v>
      </c>
      <c r="BF33" s="1" t="s">
        <v>305</v>
      </c>
      <c r="BG33" s="1" t="s">
        <v>86</v>
      </c>
      <c r="BH33">
        <v>0</v>
      </c>
      <c r="BJ33" s="1"/>
      <c r="BK33" s="1"/>
      <c r="BL33" s="1" t="s">
        <v>110</v>
      </c>
      <c r="BM33">
        <v>4554</v>
      </c>
      <c r="BO33" s="1"/>
      <c r="BP33" s="1" t="s">
        <v>209</v>
      </c>
      <c r="BQ33">
        <v>27</v>
      </c>
      <c r="BR33">
        <v>62963.519999999997</v>
      </c>
      <c r="BS33">
        <v>62963.519999999997</v>
      </c>
    </row>
    <row r="34" spans="1:71" x14ac:dyDescent="0.35">
      <c r="A34" s="1" t="s">
        <v>67</v>
      </c>
      <c r="B34" s="1" t="s">
        <v>68</v>
      </c>
      <c r="C34" s="1" t="s">
        <v>69</v>
      </c>
      <c r="D34">
        <v>1</v>
      </c>
      <c r="E34">
        <v>1</v>
      </c>
      <c r="F34" s="2">
        <v>43420.663981481484</v>
      </c>
      <c r="G34" s="3">
        <v>42856</v>
      </c>
      <c r="H34" s="3">
        <v>42886</v>
      </c>
      <c r="I34" s="1" t="s">
        <v>70</v>
      </c>
      <c r="J34">
        <v>1234</v>
      </c>
      <c r="K34">
        <v>1231234455</v>
      </c>
      <c r="L34" s="1" t="s">
        <v>151</v>
      </c>
      <c r="N34" s="1" t="s">
        <v>71</v>
      </c>
      <c r="O34" s="1" t="s">
        <v>84</v>
      </c>
      <c r="P34" s="1" t="s">
        <v>84</v>
      </c>
      <c r="Q34" s="1" t="s">
        <v>84</v>
      </c>
      <c r="R34" s="1"/>
      <c r="S34" t="s">
        <v>84</v>
      </c>
      <c r="U34" s="1" t="s">
        <v>84</v>
      </c>
      <c r="V34" s="1" t="s">
        <v>84</v>
      </c>
      <c r="W34" s="1" t="s">
        <v>84</v>
      </c>
      <c r="X34" s="1"/>
      <c r="Y34" s="1"/>
      <c r="Z34" s="1"/>
      <c r="AA34" s="1"/>
      <c r="AC34" s="1"/>
      <c r="AE34" s="1"/>
      <c r="AG34" s="1"/>
      <c r="AP34" s="1" t="s">
        <v>72</v>
      </c>
      <c r="AQ34">
        <v>1</v>
      </c>
      <c r="AR34" s="1" t="s">
        <v>303</v>
      </c>
      <c r="AS34" t="s">
        <v>304</v>
      </c>
      <c r="AT34">
        <v>9782</v>
      </c>
      <c r="AU34" s="1" t="s">
        <v>191</v>
      </c>
      <c r="AV34" s="3">
        <v>42883</v>
      </c>
      <c r="AW34" s="3">
        <v>42883</v>
      </c>
      <c r="AX34" s="3">
        <v>42886</v>
      </c>
      <c r="AY34" s="1" t="s">
        <v>85</v>
      </c>
      <c r="AZ34" s="1" t="s">
        <v>304</v>
      </c>
      <c r="BA34">
        <v>1173.42</v>
      </c>
      <c r="BB34">
        <v>11</v>
      </c>
      <c r="BC34">
        <v>62963.519999999997</v>
      </c>
      <c r="BD34" s="1" t="s">
        <v>72</v>
      </c>
      <c r="BE34">
        <v>7</v>
      </c>
      <c r="BF34" s="1" t="s">
        <v>306</v>
      </c>
      <c r="BG34" s="1" t="s">
        <v>210</v>
      </c>
      <c r="BH34">
        <v>13370.1</v>
      </c>
      <c r="BJ34" s="1"/>
      <c r="BK34" s="1" t="s">
        <v>214</v>
      </c>
      <c r="BL34" s="1" t="s">
        <v>86</v>
      </c>
      <c r="BM34">
        <v>0</v>
      </c>
      <c r="BO34" s="1"/>
      <c r="BP34" s="1"/>
      <c r="BQ34">
        <v>27</v>
      </c>
      <c r="BR34">
        <v>62963.519999999997</v>
      </c>
      <c r="BS34">
        <v>62963.519999999997</v>
      </c>
    </row>
    <row r="35" spans="1:71" x14ac:dyDescent="0.35">
      <c r="A35" s="1" t="s">
        <v>67</v>
      </c>
      <c r="B35" s="1" t="s">
        <v>68</v>
      </c>
      <c r="C35" s="1" t="s">
        <v>69</v>
      </c>
      <c r="D35">
        <v>1</v>
      </c>
      <c r="E35">
        <v>1</v>
      </c>
      <c r="F35" s="2">
        <v>43420.663981481484</v>
      </c>
      <c r="G35" s="3">
        <v>42856</v>
      </c>
      <c r="H35" s="3">
        <v>42886</v>
      </c>
      <c r="I35" s="1" t="s">
        <v>70</v>
      </c>
      <c r="J35">
        <v>1234</v>
      </c>
      <c r="K35">
        <v>1231234455</v>
      </c>
      <c r="L35" s="1" t="s">
        <v>151</v>
      </c>
      <c r="N35" s="1" t="s">
        <v>71</v>
      </c>
      <c r="O35" s="1" t="s">
        <v>84</v>
      </c>
      <c r="P35" s="1" t="s">
        <v>84</v>
      </c>
      <c r="Q35" s="1" t="s">
        <v>84</v>
      </c>
      <c r="R35" s="1"/>
      <c r="S35" t="s">
        <v>84</v>
      </c>
      <c r="U35" s="1" t="s">
        <v>84</v>
      </c>
      <c r="V35" s="1" t="s">
        <v>84</v>
      </c>
      <c r="W35" s="1" t="s">
        <v>84</v>
      </c>
      <c r="X35" s="1"/>
      <c r="Y35" s="1"/>
      <c r="Z35" s="1"/>
      <c r="AA35" s="1"/>
      <c r="AC35" s="1"/>
      <c r="AE35" s="1"/>
      <c r="AG35" s="1"/>
      <c r="AP35" s="1" t="s">
        <v>72</v>
      </c>
      <c r="AQ35">
        <v>1</v>
      </c>
      <c r="AR35" s="1" t="s">
        <v>303</v>
      </c>
      <c r="AS35" t="s">
        <v>304</v>
      </c>
      <c r="AT35">
        <v>9782</v>
      </c>
      <c r="AU35" s="1" t="s">
        <v>191</v>
      </c>
      <c r="AV35" s="3">
        <v>42883</v>
      </c>
      <c r="AW35" s="3">
        <v>42883</v>
      </c>
      <c r="AX35" s="3">
        <v>42886</v>
      </c>
      <c r="AY35" s="1" t="s">
        <v>85</v>
      </c>
      <c r="AZ35" s="1" t="s">
        <v>304</v>
      </c>
      <c r="BA35">
        <v>1173.42</v>
      </c>
      <c r="BB35">
        <v>11</v>
      </c>
      <c r="BC35">
        <v>62963.519999999997</v>
      </c>
      <c r="BD35" s="1" t="s">
        <v>72</v>
      </c>
      <c r="BE35">
        <v>8</v>
      </c>
      <c r="BF35" s="1" t="s">
        <v>306</v>
      </c>
      <c r="BG35" s="1" t="s">
        <v>86</v>
      </c>
      <c r="BH35">
        <v>0</v>
      </c>
      <c r="BJ35" s="1"/>
      <c r="BK35" s="1"/>
      <c r="BL35" s="1" t="s">
        <v>112</v>
      </c>
      <c r="BM35">
        <v>10870</v>
      </c>
      <c r="BO35" s="1"/>
      <c r="BP35" s="1" t="s">
        <v>214</v>
      </c>
      <c r="BQ35">
        <v>27</v>
      </c>
      <c r="BR35">
        <v>62963.519999999997</v>
      </c>
      <c r="BS35">
        <v>62963.519999999997</v>
      </c>
    </row>
    <row r="36" spans="1:71" x14ac:dyDescent="0.35">
      <c r="A36" s="1" t="s">
        <v>67</v>
      </c>
      <c r="B36" s="1" t="s">
        <v>68</v>
      </c>
      <c r="C36" s="1" t="s">
        <v>69</v>
      </c>
      <c r="D36">
        <v>1</v>
      </c>
      <c r="E36">
        <v>1</v>
      </c>
      <c r="F36" s="2">
        <v>43420.663981481484</v>
      </c>
      <c r="G36" s="3">
        <v>42856</v>
      </c>
      <c r="H36" s="3">
        <v>42886</v>
      </c>
      <c r="I36" s="1" t="s">
        <v>70</v>
      </c>
      <c r="J36">
        <v>1234</v>
      </c>
      <c r="K36">
        <v>1231234455</v>
      </c>
      <c r="L36" s="1" t="s">
        <v>151</v>
      </c>
      <c r="N36" s="1" t="s">
        <v>71</v>
      </c>
      <c r="O36" s="1" t="s">
        <v>84</v>
      </c>
      <c r="P36" s="1" t="s">
        <v>84</v>
      </c>
      <c r="Q36" s="1" t="s">
        <v>84</v>
      </c>
      <c r="R36" s="1"/>
      <c r="S36" t="s">
        <v>84</v>
      </c>
      <c r="U36" s="1" t="s">
        <v>84</v>
      </c>
      <c r="V36" s="1" t="s">
        <v>84</v>
      </c>
      <c r="W36" s="1" t="s">
        <v>84</v>
      </c>
      <c r="X36" s="1"/>
      <c r="Y36" s="1"/>
      <c r="Z36" s="1"/>
      <c r="AA36" s="1"/>
      <c r="AC36" s="1"/>
      <c r="AE36" s="1"/>
      <c r="AG36" s="1"/>
      <c r="AP36" s="1" t="s">
        <v>72</v>
      </c>
      <c r="AQ36">
        <v>1</v>
      </c>
      <c r="AR36" s="1" t="s">
        <v>303</v>
      </c>
      <c r="AS36" t="s">
        <v>304</v>
      </c>
      <c r="AT36">
        <v>9782</v>
      </c>
      <c r="AU36" s="1" t="s">
        <v>191</v>
      </c>
      <c r="AV36" s="3">
        <v>42883</v>
      </c>
      <c r="AW36" s="3">
        <v>42883</v>
      </c>
      <c r="AX36" s="3">
        <v>42886</v>
      </c>
      <c r="AY36" s="1" t="s">
        <v>85</v>
      </c>
      <c r="AZ36" s="1" t="s">
        <v>304</v>
      </c>
      <c r="BA36">
        <v>1173.42</v>
      </c>
      <c r="BB36">
        <v>11</v>
      </c>
      <c r="BC36">
        <v>62963.519999999997</v>
      </c>
      <c r="BD36" s="1" t="s">
        <v>72</v>
      </c>
      <c r="BE36">
        <v>9</v>
      </c>
      <c r="BF36" s="1" t="s">
        <v>306</v>
      </c>
      <c r="BG36" s="1" t="s">
        <v>86</v>
      </c>
      <c r="BH36">
        <v>0</v>
      </c>
      <c r="BJ36" s="1"/>
      <c r="BK36" s="1"/>
      <c r="BL36" s="1" t="s">
        <v>110</v>
      </c>
      <c r="BM36">
        <v>2500.1</v>
      </c>
      <c r="BO36" s="1"/>
      <c r="BP36" s="1" t="s">
        <v>214</v>
      </c>
      <c r="BQ36">
        <v>27</v>
      </c>
      <c r="BR36">
        <v>62963.519999999997</v>
      </c>
      <c r="BS36">
        <v>62963.519999999997</v>
      </c>
    </row>
    <row r="37" spans="1:71" x14ac:dyDescent="0.35">
      <c r="A37" s="1" t="s">
        <v>67</v>
      </c>
      <c r="B37" s="1" t="s">
        <v>68</v>
      </c>
      <c r="C37" s="1" t="s">
        <v>69</v>
      </c>
      <c r="D37">
        <v>1</v>
      </c>
      <c r="E37">
        <v>1</v>
      </c>
      <c r="F37" s="2">
        <v>43420.663981481484</v>
      </c>
      <c r="G37" s="3">
        <v>42856</v>
      </c>
      <c r="H37" s="3">
        <v>42886</v>
      </c>
      <c r="I37" s="1" t="s">
        <v>70</v>
      </c>
      <c r="J37">
        <v>1234</v>
      </c>
      <c r="K37">
        <v>1231234455</v>
      </c>
      <c r="L37" s="1" t="s">
        <v>151</v>
      </c>
      <c r="N37" s="1" t="s">
        <v>71</v>
      </c>
      <c r="O37" s="1" t="s">
        <v>84</v>
      </c>
      <c r="P37" s="1" t="s">
        <v>84</v>
      </c>
      <c r="Q37" s="1" t="s">
        <v>84</v>
      </c>
      <c r="R37" s="1"/>
      <c r="S37" t="s">
        <v>84</v>
      </c>
      <c r="U37" s="1" t="s">
        <v>84</v>
      </c>
      <c r="V37" s="1" t="s">
        <v>84</v>
      </c>
      <c r="W37" s="1" t="s">
        <v>84</v>
      </c>
      <c r="X37" s="1"/>
      <c r="Y37" s="1"/>
      <c r="Z37" s="1"/>
      <c r="AA37" s="1"/>
      <c r="AC37" s="1"/>
      <c r="AE37" s="1"/>
      <c r="AG37" s="1"/>
      <c r="AP37" s="1" t="s">
        <v>72</v>
      </c>
      <c r="AQ37">
        <v>1</v>
      </c>
      <c r="AR37" s="1" t="s">
        <v>303</v>
      </c>
      <c r="AS37" t="s">
        <v>304</v>
      </c>
      <c r="AT37">
        <v>9782</v>
      </c>
      <c r="AU37" s="1" t="s">
        <v>191</v>
      </c>
      <c r="AV37" s="3">
        <v>42883</v>
      </c>
      <c r="AW37" s="3">
        <v>42883</v>
      </c>
      <c r="AX37" s="3">
        <v>42886</v>
      </c>
      <c r="AY37" s="1" t="s">
        <v>85</v>
      </c>
      <c r="AZ37" s="1" t="s">
        <v>304</v>
      </c>
      <c r="BA37">
        <v>1173.42</v>
      </c>
      <c r="BB37">
        <v>11</v>
      </c>
      <c r="BC37">
        <v>62963.519999999997</v>
      </c>
      <c r="BD37" s="1" t="s">
        <v>72</v>
      </c>
      <c r="BE37">
        <v>10</v>
      </c>
      <c r="BF37" s="1" t="s">
        <v>307</v>
      </c>
      <c r="BG37" s="1" t="s">
        <v>218</v>
      </c>
      <c r="BH37">
        <v>9348</v>
      </c>
      <c r="BJ37" s="1"/>
      <c r="BK37" s="1" t="s">
        <v>315</v>
      </c>
      <c r="BL37" s="1" t="s">
        <v>86</v>
      </c>
      <c r="BM37">
        <v>0</v>
      </c>
      <c r="BO37" s="1"/>
      <c r="BP37" s="1"/>
      <c r="BQ37">
        <v>27</v>
      </c>
      <c r="BR37">
        <v>62963.519999999997</v>
      </c>
      <c r="BS37">
        <v>62963.519999999997</v>
      </c>
    </row>
    <row r="38" spans="1:71" x14ac:dyDescent="0.35">
      <c r="A38" s="1" t="s">
        <v>67</v>
      </c>
      <c r="B38" s="1" t="s">
        <v>68</v>
      </c>
      <c r="C38" s="1" t="s">
        <v>69</v>
      </c>
      <c r="D38">
        <v>1</v>
      </c>
      <c r="E38">
        <v>1</v>
      </c>
      <c r="F38" s="2">
        <v>43420.663981481484</v>
      </c>
      <c r="G38" s="3">
        <v>42856</v>
      </c>
      <c r="H38" s="3">
        <v>42886</v>
      </c>
      <c r="I38" s="1" t="s">
        <v>70</v>
      </c>
      <c r="J38">
        <v>1234</v>
      </c>
      <c r="K38">
        <v>1231234455</v>
      </c>
      <c r="L38" s="1" t="s">
        <v>151</v>
      </c>
      <c r="N38" s="1" t="s">
        <v>71</v>
      </c>
      <c r="O38" s="1" t="s">
        <v>84</v>
      </c>
      <c r="P38" s="1" t="s">
        <v>84</v>
      </c>
      <c r="Q38" s="1" t="s">
        <v>84</v>
      </c>
      <c r="R38" s="1"/>
      <c r="S38" t="s">
        <v>84</v>
      </c>
      <c r="U38" s="1" t="s">
        <v>84</v>
      </c>
      <c r="V38" s="1" t="s">
        <v>84</v>
      </c>
      <c r="W38" s="1" t="s">
        <v>84</v>
      </c>
      <c r="X38" s="1"/>
      <c r="Y38" s="1"/>
      <c r="Z38" s="1"/>
      <c r="AA38" s="1"/>
      <c r="AC38" s="1"/>
      <c r="AE38" s="1"/>
      <c r="AG38" s="1"/>
      <c r="AP38" s="1" t="s">
        <v>72</v>
      </c>
      <c r="AQ38">
        <v>1</v>
      </c>
      <c r="AR38" s="1" t="s">
        <v>303</v>
      </c>
      <c r="AS38" t="s">
        <v>304</v>
      </c>
      <c r="AT38">
        <v>9782</v>
      </c>
      <c r="AU38" s="1" t="s">
        <v>191</v>
      </c>
      <c r="AV38" s="3">
        <v>42883</v>
      </c>
      <c r="AW38" s="3">
        <v>42883</v>
      </c>
      <c r="AX38" s="3">
        <v>42886</v>
      </c>
      <c r="AY38" s="1" t="s">
        <v>85</v>
      </c>
      <c r="AZ38" s="1" t="s">
        <v>304</v>
      </c>
      <c r="BA38">
        <v>1173.42</v>
      </c>
      <c r="BB38">
        <v>11</v>
      </c>
      <c r="BC38">
        <v>62963.519999999997</v>
      </c>
      <c r="BD38" s="1" t="s">
        <v>72</v>
      </c>
      <c r="BE38">
        <v>11</v>
      </c>
      <c r="BF38" s="1" t="s">
        <v>307</v>
      </c>
      <c r="BG38" s="1" t="s">
        <v>86</v>
      </c>
      <c r="BH38">
        <v>0</v>
      </c>
      <c r="BJ38" s="1"/>
      <c r="BK38" s="1"/>
      <c r="BL38" s="1" t="s">
        <v>132</v>
      </c>
      <c r="BM38">
        <v>7600</v>
      </c>
      <c r="BO38" s="1"/>
      <c r="BP38" s="1" t="s">
        <v>315</v>
      </c>
      <c r="BQ38">
        <v>27</v>
      </c>
      <c r="BR38">
        <v>62963.519999999997</v>
      </c>
      <c r="BS38">
        <v>62963.519999999997</v>
      </c>
    </row>
    <row r="39" spans="1:71" x14ac:dyDescent="0.35">
      <c r="A39" s="1" t="s">
        <v>67</v>
      </c>
      <c r="B39" s="1" t="s">
        <v>68</v>
      </c>
      <c r="C39" s="1" t="s">
        <v>69</v>
      </c>
      <c r="D39">
        <v>1</v>
      </c>
      <c r="E39">
        <v>1</v>
      </c>
      <c r="F39" s="2">
        <v>43420.663981481484</v>
      </c>
      <c r="G39" s="3">
        <v>42856</v>
      </c>
      <c r="H39" s="3">
        <v>42886</v>
      </c>
      <c r="I39" s="1" t="s">
        <v>70</v>
      </c>
      <c r="J39">
        <v>1234</v>
      </c>
      <c r="K39">
        <v>1231234455</v>
      </c>
      <c r="L39" s="1" t="s">
        <v>151</v>
      </c>
      <c r="N39" s="1" t="s">
        <v>71</v>
      </c>
      <c r="O39" s="1" t="s">
        <v>84</v>
      </c>
      <c r="P39" s="1" t="s">
        <v>84</v>
      </c>
      <c r="Q39" s="1" t="s">
        <v>84</v>
      </c>
      <c r="R39" s="1"/>
      <c r="S39" t="s">
        <v>84</v>
      </c>
      <c r="U39" s="1" t="s">
        <v>84</v>
      </c>
      <c r="V39" s="1" t="s">
        <v>84</v>
      </c>
      <c r="W39" s="1" t="s">
        <v>84</v>
      </c>
      <c r="X39" s="1"/>
      <c r="Y39" s="1"/>
      <c r="Z39" s="1"/>
      <c r="AA39" s="1"/>
      <c r="AC39" s="1"/>
      <c r="AE39" s="1"/>
      <c r="AG39" s="1"/>
      <c r="AP39" s="1" t="s">
        <v>72</v>
      </c>
      <c r="AQ39">
        <v>1</v>
      </c>
      <c r="AR39" s="1" t="s">
        <v>303</v>
      </c>
      <c r="AS39" t="s">
        <v>304</v>
      </c>
      <c r="AT39">
        <v>9782</v>
      </c>
      <c r="AU39" s="1" t="s">
        <v>191</v>
      </c>
      <c r="AV39" s="3">
        <v>42883</v>
      </c>
      <c r="AW39" s="3">
        <v>42883</v>
      </c>
      <c r="AX39" s="3">
        <v>42886</v>
      </c>
      <c r="AY39" s="1" t="s">
        <v>85</v>
      </c>
      <c r="AZ39" s="1" t="s">
        <v>304</v>
      </c>
      <c r="BA39">
        <v>1173.42</v>
      </c>
      <c r="BB39">
        <v>11</v>
      </c>
      <c r="BC39">
        <v>62963.519999999997</v>
      </c>
      <c r="BD39" s="1" t="s">
        <v>72</v>
      </c>
      <c r="BE39">
        <v>12</v>
      </c>
      <c r="BF39" s="1" t="s">
        <v>307</v>
      </c>
      <c r="BG39" s="1" t="s">
        <v>86</v>
      </c>
      <c r="BH39">
        <v>0</v>
      </c>
      <c r="BJ39" s="1"/>
      <c r="BK39" s="1"/>
      <c r="BL39" s="1" t="s">
        <v>110</v>
      </c>
      <c r="BM39">
        <v>1748</v>
      </c>
      <c r="BO39" s="1"/>
      <c r="BP39" s="1" t="s">
        <v>315</v>
      </c>
      <c r="BQ39">
        <v>27</v>
      </c>
      <c r="BR39">
        <v>62963.519999999997</v>
      </c>
      <c r="BS39">
        <v>62963.519999999997</v>
      </c>
    </row>
    <row r="40" spans="1:71" x14ac:dyDescent="0.35">
      <c r="A40" s="1" t="s">
        <v>67</v>
      </c>
      <c r="B40" s="1" t="s">
        <v>68</v>
      </c>
      <c r="C40" s="1" t="s">
        <v>69</v>
      </c>
      <c r="D40">
        <v>1</v>
      </c>
      <c r="E40">
        <v>1</v>
      </c>
      <c r="F40" s="2">
        <v>43420.663981481484</v>
      </c>
      <c r="G40" s="3">
        <v>42856</v>
      </c>
      <c r="H40" s="3">
        <v>42886</v>
      </c>
      <c r="I40" s="1" t="s">
        <v>70</v>
      </c>
      <c r="J40">
        <v>1234</v>
      </c>
      <c r="K40">
        <v>1231234455</v>
      </c>
      <c r="L40" s="1" t="s">
        <v>151</v>
      </c>
      <c r="N40" s="1" t="s">
        <v>71</v>
      </c>
      <c r="O40" s="1" t="s">
        <v>84</v>
      </c>
      <c r="P40" s="1" t="s">
        <v>84</v>
      </c>
      <c r="Q40" s="1" t="s">
        <v>84</v>
      </c>
      <c r="R40" s="1"/>
      <c r="S40" t="s">
        <v>84</v>
      </c>
      <c r="U40" s="1" t="s">
        <v>84</v>
      </c>
      <c r="V40" s="1" t="s">
        <v>84</v>
      </c>
      <c r="W40" s="1" t="s">
        <v>84</v>
      </c>
      <c r="X40" s="1"/>
      <c r="Y40" s="1"/>
      <c r="Z40" s="1"/>
      <c r="AA40" s="1"/>
      <c r="AC40" s="1"/>
      <c r="AE40" s="1"/>
      <c r="AG40" s="1"/>
      <c r="AP40" s="1" t="s">
        <v>72</v>
      </c>
      <c r="AQ40">
        <v>1</v>
      </c>
      <c r="AR40" s="1" t="s">
        <v>303</v>
      </c>
      <c r="AS40" t="s">
        <v>304</v>
      </c>
      <c r="AT40">
        <v>9782</v>
      </c>
      <c r="AU40" s="1" t="s">
        <v>191</v>
      </c>
      <c r="AV40" s="3">
        <v>42883</v>
      </c>
      <c r="AW40" s="3">
        <v>42883</v>
      </c>
      <c r="AX40" s="3">
        <v>42886</v>
      </c>
      <c r="AY40" s="1" t="s">
        <v>85</v>
      </c>
      <c r="AZ40" s="1" t="s">
        <v>304</v>
      </c>
      <c r="BA40">
        <v>1173.42</v>
      </c>
      <c r="BB40">
        <v>11</v>
      </c>
      <c r="BC40">
        <v>62963.519999999997</v>
      </c>
      <c r="BD40" s="1" t="s">
        <v>72</v>
      </c>
      <c r="BE40">
        <v>13</v>
      </c>
      <c r="BF40" s="1" t="s">
        <v>308</v>
      </c>
      <c r="BG40" s="1" t="s">
        <v>140</v>
      </c>
      <c r="BH40">
        <v>9760</v>
      </c>
      <c r="BJ40" s="1"/>
      <c r="BK40" s="1" t="s">
        <v>193</v>
      </c>
      <c r="BL40" s="1" t="s">
        <v>86</v>
      </c>
      <c r="BM40">
        <v>0</v>
      </c>
      <c r="BO40" s="1"/>
      <c r="BP40" s="1"/>
      <c r="BQ40">
        <v>27</v>
      </c>
      <c r="BR40">
        <v>62963.519999999997</v>
      </c>
      <c r="BS40">
        <v>62963.519999999997</v>
      </c>
    </row>
    <row r="41" spans="1:71" x14ac:dyDescent="0.35">
      <c r="A41" s="1" t="s">
        <v>67</v>
      </c>
      <c r="B41" s="1" t="s">
        <v>68</v>
      </c>
      <c r="C41" s="1" t="s">
        <v>69</v>
      </c>
      <c r="D41">
        <v>1</v>
      </c>
      <c r="E41">
        <v>1</v>
      </c>
      <c r="F41" s="2">
        <v>43420.663981481484</v>
      </c>
      <c r="G41" s="3">
        <v>42856</v>
      </c>
      <c r="H41" s="3">
        <v>42886</v>
      </c>
      <c r="I41" s="1" t="s">
        <v>70</v>
      </c>
      <c r="J41">
        <v>1234</v>
      </c>
      <c r="K41">
        <v>1231234455</v>
      </c>
      <c r="L41" s="1" t="s">
        <v>151</v>
      </c>
      <c r="N41" s="1" t="s">
        <v>71</v>
      </c>
      <c r="O41" s="1" t="s">
        <v>84</v>
      </c>
      <c r="P41" s="1" t="s">
        <v>84</v>
      </c>
      <c r="Q41" s="1" t="s">
        <v>84</v>
      </c>
      <c r="R41" s="1"/>
      <c r="S41" t="s">
        <v>84</v>
      </c>
      <c r="U41" s="1" t="s">
        <v>84</v>
      </c>
      <c r="V41" s="1" t="s">
        <v>84</v>
      </c>
      <c r="W41" s="1" t="s">
        <v>84</v>
      </c>
      <c r="X41" s="1"/>
      <c r="Y41" s="1"/>
      <c r="Z41" s="1"/>
      <c r="AA41" s="1"/>
      <c r="AC41" s="1"/>
      <c r="AE41" s="1"/>
      <c r="AG41" s="1"/>
      <c r="AP41" s="1" t="s">
        <v>72</v>
      </c>
      <c r="AQ41">
        <v>1</v>
      </c>
      <c r="AR41" s="1" t="s">
        <v>303</v>
      </c>
      <c r="AS41" t="s">
        <v>304</v>
      </c>
      <c r="AT41">
        <v>9782</v>
      </c>
      <c r="AU41" s="1" t="s">
        <v>191</v>
      </c>
      <c r="AV41" s="3">
        <v>42883</v>
      </c>
      <c r="AW41" s="3">
        <v>42883</v>
      </c>
      <c r="AX41" s="3">
        <v>42886</v>
      </c>
      <c r="AY41" s="1" t="s">
        <v>85</v>
      </c>
      <c r="AZ41" s="1" t="s">
        <v>304</v>
      </c>
      <c r="BA41">
        <v>1173.42</v>
      </c>
      <c r="BB41">
        <v>11</v>
      </c>
      <c r="BC41">
        <v>62963.519999999997</v>
      </c>
      <c r="BD41" s="1" t="s">
        <v>72</v>
      </c>
      <c r="BE41">
        <v>14</v>
      </c>
      <c r="BF41" s="1" t="s">
        <v>308</v>
      </c>
      <c r="BG41" s="1" t="s">
        <v>86</v>
      </c>
      <c r="BH41">
        <v>0</v>
      </c>
      <c r="BJ41" s="1"/>
      <c r="BK41" s="1"/>
      <c r="BL41" s="1" t="s">
        <v>156</v>
      </c>
      <c r="BM41">
        <v>9760</v>
      </c>
      <c r="BO41" s="1"/>
      <c r="BP41" s="1" t="s">
        <v>193</v>
      </c>
      <c r="BQ41">
        <v>27</v>
      </c>
      <c r="BR41">
        <v>62963.519999999997</v>
      </c>
      <c r="BS41">
        <v>62963.519999999997</v>
      </c>
    </row>
    <row r="42" spans="1:71" x14ac:dyDescent="0.35">
      <c r="A42" s="1" t="s">
        <v>67</v>
      </c>
      <c r="B42" s="1" t="s">
        <v>68</v>
      </c>
      <c r="C42" s="1" t="s">
        <v>69</v>
      </c>
      <c r="D42">
        <v>1</v>
      </c>
      <c r="E42">
        <v>1</v>
      </c>
      <c r="F42" s="2">
        <v>43420.663981481484</v>
      </c>
      <c r="G42" s="3">
        <v>42856</v>
      </c>
      <c r="H42" s="3">
        <v>42886</v>
      </c>
      <c r="I42" s="1" t="s">
        <v>70</v>
      </c>
      <c r="J42">
        <v>1234</v>
      </c>
      <c r="K42">
        <v>1231234455</v>
      </c>
      <c r="L42" s="1" t="s">
        <v>151</v>
      </c>
      <c r="N42" s="1" t="s">
        <v>71</v>
      </c>
      <c r="O42" s="1" t="s">
        <v>84</v>
      </c>
      <c r="P42" s="1" t="s">
        <v>84</v>
      </c>
      <c r="Q42" s="1" t="s">
        <v>84</v>
      </c>
      <c r="R42" s="1"/>
      <c r="S42" t="s">
        <v>84</v>
      </c>
      <c r="U42" s="1" t="s">
        <v>84</v>
      </c>
      <c r="V42" s="1" t="s">
        <v>84</v>
      </c>
      <c r="W42" s="1" t="s">
        <v>84</v>
      </c>
      <c r="X42" s="1"/>
      <c r="Y42" s="1"/>
      <c r="Z42" s="1"/>
      <c r="AA42" s="1"/>
      <c r="AC42" s="1"/>
      <c r="AE42" s="1"/>
      <c r="AG42" s="1"/>
      <c r="AP42" s="1" t="s">
        <v>72</v>
      </c>
      <c r="AQ42">
        <v>1</v>
      </c>
      <c r="AR42" s="1" t="s">
        <v>303</v>
      </c>
      <c r="AS42" t="s">
        <v>304</v>
      </c>
      <c r="AT42">
        <v>9782</v>
      </c>
      <c r="AU42" s="1" t="s">
        <v>191</v>
      </c>
      <c r="AV42" s="3">
        <v>42883</v>
      </c>
      <c r="AW42" s="3">
        <v>42883</v>
      </c>
      <c r="AX42" s="3">
        <v>42886</v>
      </c>
      <c r="AY42" s="1" t="s">
        <v>85</v>
      </c>
      <c r="AZ42" s="1" t="s">
        <v>304</v>
      </c>
      <c r="BA42">
        <v>1173.42</v>
      </c>
      <c r="BB42">
        <v>11</v>
      </c>
      <c r="BC42">
        <v>62963.519999999997</v>
      </c>
      <c r="BD42" s="1" t="s">
        <v>72</v>
      </c>
      <c r="BE42">
        <v>15</v>
      </c>
      <c r="BF42" s="1" t="s">
        <v>309</v>
      </c>
      <c r="BG42" s="1" t="s">
        <v>161</v>
      </c>
      <c r="BH42">
        <v>1290</v>
      </c>
      <c r="BJ42" s="1"/>
      <c r="BK42" s="1" t="s">
        <v>193</v>
      </c>
      <c r="BL42" s="1" t="s">
        <v>86</v>
      </c>
      <c r="BM42">
        <v>0</v>
      </c>
      <c r="BO42" s="1"/>
      <c r="BP42" s="1"/>
      <c r="BQ42">
        <v>27</v>
      </c>
      <c r="BR42">
        <v>62963.519999999997</v>
      </c>
      <c r="BS42">
        <v>62963.519999999997</v>
      </c>
    </row>
    <row r="43" spans="1:71" x14ac:dyDescent="0.35">
      <c r="A43" s="1" t="s">
        <v>67</v>
      </c>
      <c r="B43" s="1" t="s">
        <v>68</v>
      </c>
      <c r="C43" s="1" t="s">
        <v>69</v>
      </c>
      <c r="D43">
        <v>1</v>
      </c>
      <c r="E43">
        <v>1</v>
      </c>
      <c r="F43" s="2">
        <v>43420.663981481484</v>
      </c>
      <c r="G43" s="3">
        <v>42856</v>
      </c>
      <c r="H43" s="3">
        <v>42886</v>
      </c>
      <c r="I43" s="1" t="s">
        <v>70</v>
      </c>
      <c r="J43">
        <v>1234</v>
      </c>
      <c r="K43">
        <v>1231234455</v>
      </c>
      <c r="L43" s="1" t="s">
        <v>151</v>
      </c>
      <c r="N43" s="1" t="s">
        <v>71</v>
      </c>
      <c r="O43" s="1" t="s">
        <v>84</v>
      </c>
      <c r="P43" s="1" t="s">
        <v>84</v>
      </c>
      <c r="Q43" s="1" t="s">
        <v>84</v>
      </c>
      <c r="R43" s="1"/>
      <c r="S43" t="s">
        <v>84</v>
      </c>
      <c r="U43" s="1" t="s">
        <v>84</v>
      </c>
      <c r="V43" s="1" t="s">
        <v>84</v>
      </c>
      <c r="W43" s="1" t="s">
        <v>84</v>
      </c>
      <c r="X43" s="1"/>
      <c r="Y43" s="1"/>
      <c r="Z43" s="1"/>
      <c r="AA43" s="1"/>
      <c r="AC43" s="1"/>
      <c r="AE43" s="1"/>
      <c r="AG43" s="1"/>
      <c r="AP43" s="1" t="s">
        <v>72</v>
      </c>
      <c r="AQ43">
        <v>1</v>
      </c>
      <c r="AR43" s="1" t="s">
        <v>303</v>
      </c>
      <c r="AS43" t="s">
        <v>304</v>
      </c>
      <c r="AT43">
        <v>9782</v>
      </c>
      <c r="AU43" s="1" t="s">
        <v>191</v>
      </c>
      <c r="AV43" s="3">
        <v>42883</v>
      </c>
      <c r="AW43" s="3">
        <v>42883</v>
      </c>
      <c r="AX43" s="3">
        <v>42886</v>
      </c>
      <c r="AY43" s="1" t="s">
        <v>85</v>
      </c>
      <c r="AZ43" s="1" t="s">
        <v>304</v>
      </c>
      <c r="BA43">
        <v>1173.42</v>
      </c>
      <c r="BB43">
        <v>11</v>
      </c>
      <c r="BC43">
        <v>62963.519999999997</v>
      </c>
      <c r="BD43" s="1" t="s">
        <v>72</v>
      </c>
      <c r="BE43">
        <v>16</v>
      </c>
      <c r="BF43" s="1" t="s">
        <v>309</v>
      </c>
      <c r="BG43" s="1" t="s">
        <v>86</v>
      </c>
      <c r="BH43">
        <v>0</v>
      </c>
      <c r="BJ43" s="1"/>
      <c r="BK43" s="1"/>
      <c r="BL43" s="1" t="s">
        <v>156</v>
      </c>
      <c r="BM43">
        <v>1290</v>
      </c>
      <c r="BO43" s="1"/>
      <c r="BP43" s="1" t="s">
        <v>193</v>
      </c>
      <c r="BQ43">
        <v>27</v>
      </c>
      <c r="BR43">
        <v>62963.519999999997</v>
      </c>
      <c r="BS43">
        <v>62963.519999999997</v>
      </c>
    </row>
    <row r="44" spans="1:71" x14ac:dyDescent="0.35">
      <c r="A44" s="1" t="s">
        <v>67</v>
      </c>
      <c r="B44" s="1" t="s">
        <v>68</v>
      </c>
      <c r="C44" s="1" t="s">
        <v>69</v>
      </c>
      <c r="D44">
        <v>1</v>
      </c>
      <c r="E44">
        <v>1</v>
      </c>
      <c r="F44" s="2">
        <v>43420.663981481484</v>
      </c>
      <c r="G44" s="3">
        <v>42856</v>
      </c>
      <c r="H44" s="3">
        <v>42886</v>
      </c>
      <c r="I44" s="1" t="s">
        <v>70</v>
      </c>
      <c r="J44">
        <v>1234</v>
      </c>
      <c r="K44">
        <v>1231234455</v>
      </c>
      <c r="L44" s="1" t="s">
        <v>151</v>
      </c>
      <c r="N44" s="1" t="s">
        <v>71</v>
      </c>
      <c r="O44" s="1" t="s">
        <v>84</v>
      </c>
      <c r="P44" s="1" t="s">
        <v>84</v>
      </c>
      <c r="Q44" s="1" t="s">
        <v>84</v>
      </c>
      <c r="R44" s="1"/>
      <c r="S44" t="s">
        <v>84</v>
      </c>
      <c r="U44" s="1" t="s">
        <v>84</v>
      </c>
      <c r="V44" s="1" t="s">
        <v>84</v>
      </c>
      <c r="W44" s="1" t="s">
        <v>84</v>
      </c>
      <c r="X44" s="1"/>
      <c r="Y44" s="1"/>
      <c r="Z44" s="1"/>
      <c r="AA44" s="1"/>
      <c r="AC44" s="1"/>
      <c r="AE44" s="1"/>
      <c r="AG44" s="1"/>
      <c r="AP44" s="1" t="s">
        <v>72</v>
      </c>
      <c r="AQ44">
        <v>1</v>
      </c>
      <c r="AR44" s="1" t="s">
        <v>303</v>
      </c>
      <c r="AS44" t="s">
        <v>304</v>
      </c>
      <c r="AT44">
        <v>9782</v>
      </c>
      <c r="AU44" s="1" t="s">
        <v>191</v>
      </c>
      <c r="AV44" s="3">
        <v>42883</v>
      </c>
      <c r="AW44" s="3">
        <v>42883</v>
      </c>
      <c r="AX44" s="3">
        <v>42886</v>
      </c>
      <c r="AY44" s="1" t="s">
        <v>85</v>
      </c>
      <c r="AZ44" s="1" t="s">
        <v>304</v>
      </c>
      <c r="BA44">
        <v>1173.42</v>
      </c>
      <c r="BB44">
        <v>11</v>
      </c>
      <c r="BC44">
        <v>62963.519999999997</v>
      </c>
      <c r="BD44" s="1" t="s">
        <v>72</v>
      </c>
      <c r="BE44">
        <v>17</v>
      </c>
      <c r="BF44" s="1" t="s">
        <v>310</v>
      </c>
      <c r="BG44" s="1" t="s">
        <v>162</v>
      </c>
      <c r="BH44">
        <v>977</v>
      </c>
      <c r="BJ44" s="1"/>
      <c r="BK44" s="1" t="s">
        <v>193</v>
      </c>
      <c r="BL44" s="1" t="s">
        <v>86</v>
      </c>
      <c r="BM44">
        <v>0</v>
      </c>
      <c r="BO44" s="1"/>
      <c r="BP44" s="1"/>
      <c r="BQ44">
        <v>27</v>
      </c>
      <c r="BR44">
        <v>62963.519999999997</v>
      </c>
      <c r="BS44">
        <v>62963.519999999997</v>
      </c>
    </row>
    <row r="45" spans="1:71" x14ac:dyDescent="0.35">
      <c r="A45" s="1" t="s">
        <v>67</v>
      </c>
      <c r="B45" s="1" t="s">
        <v>68</v>
      </c>
      <c r="C45" s="1" t="s">
        <v>69</v>
      </c>
      <c r="D45">
        <v>1</v>
      </c>
      <c r="E45">
        <v>1</v>
      </c>
      <c r="F45" s="2">
        <v>43420.663981481484</v>
      </c>
      <c r="G45" s="3">
        <v>42856</v>
      </c>
      <c r="H45" s="3">
        <v>42886</v>
      </c>
      <c r="I45" s="1" t="s">
        <v>70</v>
      </c>
      <c r="J45">
        <v>1234</v>
      </c>
      <c r="K45">
        <v>1231234455</v>
      </c>
      <c r="L45" s="1" t="s">
        <v>151</v>
      </c>
      <c r="N45" s="1" t="s">
        <v>71</v>
      </c>
      <c r="O45" s="1" t="s">
        <v>84</v>
      </c>
      <c r="P45" s="1" t="s">
        <v>84</v>
      </c>
      <c r="Q45" s="1" t="s">
        <v>84</v>
      </c>
      <c r="R45" s="1"/>
      <c r="S45" t="s">
        <v>84</v>
      </c>
      <c r="U45" s="1" t="s">
        <v>84</v>
      </c>
      <c r="V45" s="1" t="s">
        <v>84</v>
      </c>
      <c r="W45" s="1" t="s">
        <v>84</v>
      </c>
      <c r="X45" s="1"/>
      <c r="Y45" s="1"/>
      <c r="Z45" s="1"/>
      <c r="AA45" s="1"/>
      <c r="AC45" s="1"/>
      <c r="AE45" s="1"/>
      <c r="AG45" s="1"/>
      <c r="AP45" s="1" t="s">
        <v>72</v>
      </c>
      <c r="AQ45">
        <v>1</v>
      </c>
      <c r="AR45" s="1" t="s">
        <v>303</v>
      </c>
      <c r="AS45" t="s">
        <v>304</v>
      </c>
      <c r="AT45">
        <v>9782</v>
      </c>
      <c r="AU45" s="1" t="s">
        <v>191</v>
      </c>
      <c r="AV45" s="3">
        <v>42883</v>
      </c>
      <c r="AW45" s="3">
        <v>42883</v>
      </c>
      <c r="AX45" s="3">
        <v>42886</v>
      </c>
      <c r="AY45" s="1" t="s">
        <v>85</v>
      </c>
      <c r="AZ45" s="1" t="s">
        <v>304</v>
      </c>
      <c r="BA45">
        <v>1173.42</v>
      </c>
      <c r="BB45">
        <v>11</v>
      </c>
      <c r="BC45">
        <v>62963.519999999997</v>
      </c>
      <c r="BD45" s="1" t="s">
        <v>72</v>
      </c>
      <c r="BE45">
        <v>18</v>
      </c>
      <c r="BF45" s="1" t="s">
        <v>310</v>
      </c>
      <c r="BG45" s="1" t="s">
        <v>86</v>
      </c>
      <c r="BH45">
        <v>0</v>
      </c>
      <c r="BJ45" s="1"/>
      <c r="BK45" s="1"/>
      <c r="BL45" s="1" t="s">
        <v>155</v>
      </c>
      <c r="BM45">
        <v>977</v>
      </c>
      <c r="BO45" s="1"/>
      <c r="BP45" s="1" t="s">
        <v>193</v>
      </c>
      <c r="BQ45">
        <v>27</v>
      </c>
      <c r="BR45">
        <v>62963.519999999997</v>
      </c>
      <c r="BS45">
        <v>62963.519999999997</v>
      </c>
    </row>
    <row r="46" spans="1:71" x14ac:dyDescent="0.35">
      <c r="A46" s="1" t="s">
        <v>67</v>
      </c>
      <c r="B46" s="1" t="s">
        <v>68</v>
      </c>
      <c r="C46" s="1" t="s">
        <v>69</v>
      </c>
      <c r="D46">
        <v>1</v>
      </c>
      <c r="E46">
        <v>1</v>
      </c>
      <c r="F46" s="2">
        <v>43420.663981481484</v>
      </c>
      <c r="G46" s="3">
        <v>42856</v>
      </c>
      <c r="H46" s="3">
        <v>42886</v>
      </c>
      <c r="I46" s="1" t="s">
        <v>70</v>
      </c>
      <c r="J46">
        <v>1234</v>
      </c>
      <c r="K46">
        <v>1231234455</v>
      </c>
      <c r="L46" s="1" t="s">
        <v>151</v>
      </c>
      <c r="N46" s="1" t="s">
        <v>71</v>
      </c>
      <c r="O46" s="1" t="s">
        <v>84</v>
      </c>
      <c r="P46" s="1" t="s">
        <v>84</v>
      </c>
      <c r="Q46" s="1" t="s">
        <v>84</v>
      </c>
      <c r="R46" s="1"/>
      <c r="S46" t="s">
        <v>84</v>
      </c>
      <c r="U46" s="1" t="s">
        <v>84</v>
      </c>
      <c r="V46" s="1" t="s">
        <v>84</v>
      </c>
      <c r="W46" s="1" t="s">
        <v>84</v>
      </c>
      <c r="X46" s="1"/>
      <c r="Y46" s="1"/>
      <c r="Z46" s="1"/>
      <c r="AA46" s="1"/>
      <c r="AC46" s="1"/>
      <c r="AE46" s="1"/>
      <c r="AG46" s="1"/>
      <c r="AP46" s="1" t="s">
        <v>72</v>
      </c>
      <c r="AQ46">
        <v>1</v>
      </c>
      <c r="AR46" s="1" t="s">
        <v>303</v>
      </c>
      <c r="AS46" t="s">
        <v>304</v>
      </c>
      <c r="AT46">
        <v>9782</v>
      </c>
      <c r="AU46" s="1" t="s">
        <v>191</v>
      </c>
      <c r="AV46" s="3">
        <v>42883</v>
      </c>
      <c r="AW46" s="3">
        <v>42883</v>
      </c>
      <c r="AX46" s="3">
        <v>42886</v>
      </c>
      <c r="AY46" s="1" t="s">
        <v>85</v>
      </c>
      <c r="AZ46" s="1" t="s">
        <v>304</v>
      </c>
      <c r="BA46">
        <v>1173.42</v>
      </c>
      <c r="BB46">
        <v>11</v>
      </c>
      <c r="BC46">
        <v>62963.519999999997</v>
      </c>
      <c r="BD46" s="1" t="s">
        <v>72</v>
      </c>
      <c r="BE46">
        <v>19</v>
      </c>
      <c r="BF46" s="1" t="s">
        <v>311</v>
      </c>
      <c r="BG46" s="1" t="s">
        <v>163</v>
      </c>
      <c r="BH46">
        <v>112</v>
      </c>
      <c r="BJ46" s="1"/>
      <c r="BK46" s="1" t="s">
        <v>193</v>
      </c>
      <c r="BL46" s="1" t="s">
        <v>86</v>
      </c>
      <c r="BM46">
        <v>0</v>
      </c>
      <c r="BO46" s="1"/>
      <c r="BP46" s="1"/>
      <c r="BQ46">
        <v>27</v>
      </c>
      <c r="BR46">
        <v>62963.519999999997</v>
      </c>
      <c r="BS46">
        <v>62963.519999999997</v>
      </c>
    </row>
    <row r="47" spans="1:71" x14ac:dyDescent="0.35">
      <c r="A47" s="1" t="s">
        <v>67</v>
      </c>
      <c r="B47" s="1" t="s">
        <v>68</v>
      </c>
      <c r="C47" s="1" t="s">
        <v>69</v>
      </c>
      <c r="D47">
        <v>1</v>
      </c>
      <c r="E47">
        <v>1</v>
      </c>
      <c r="F47" s="2">
        <v>43420.663981481484</v>
      </c>
      <c r="G47" s="3">
        <v>42856</v>
      </c>
      <c r="H47" s="3">
        <v>42886</v>
      </c>
      <c r="I47" s="1" t="s">
        <v>70</v>
      </c>
      <c r="J47">
        <v>1234</v>
      </c>
      <c r="K47">
        <v>1231234455</v>
      </c>
      <c r="L47" s="1" t="s">
        <v>151</v>
      </c>
      <c r="N47" s="1" t="s">
        <v>71</v>
      </c>
      <c r="O47" s="1" t="s">
        <v>84</v>
      </c>
      <c r="P47" s="1" t="s">
        <v>84</v>
      </c>
      <c r="Q47" s="1" t="s">
        <v>84</v>
      </c>
      <c r="R47" s="1"/>
      <c r="S47" t="s">
        <v>84</v>
      </c>
      <c r="U47" s="1" t="s">
        <v>84</v>
      </c>
      <c r="V47" s="1" t="s">
        <v>84</v>
      </c>
      <c r="W47" s="1" t="s">
        <v>84</v>
      </c>
      <c r="X47" s="1"/>
      <c r="Y47" s="1"/>
      <c r="Z47" s="1"/>
      <c r="AA47" s="1"/>
      <c r="AC47" s="1"/>
      <c r="AE47" s="1"/>
      <c r="AG47" s="1"/>
      <c r="AP47" s="1" t="s">
        <v>72</v>
      </c>
      <c r="AQ47">
        <v>1</v>
      </c>
      <c r="AR47" s="1" t="s">
        <v>303</v>
      </c>
      <c r="AS47" t="s">
        <v>304</v>
      </c>
      <c r="AT47">
        <v>9782</v>
      </c>
      <c r="AU47" s="1" t="s">
        <v>191</v>
      </c>
      <c r="AV47" s="3">
        <v>42883</v>
      </c>
      <c r="AW47" s="3">
        <v>42883</v>
      </c>
      <c r="AX47" s="3">
        <v>42886</v>
      </c>
      <c r="AY47" s="1" t="s">
        <v>85</v>
      </c>
      <c r="AZ47" s="1" t="s">
        <v>304</v>
      </c>
      <c r="BA47">
        <v>1173.42</v>
      </c>
      <c r="BB47">
        <v>11</v>
      </c>
      <c r="BC47">
        <v>62963.519999999997</v>
      </c>
      <c r="BD47" s="1" t="s">
        <v>72</v>
      </c>
      <c r="BE47">
        <v>20</v>
      </c>
      <c r="BF47" s="1" t="s">
        <v>311</v>
      </c>
      <c r="BG47" s="1" t="s">
        <v>86</v>
      </c>
      <c r="BH47">
        <v>0</v>
      </c>
      <c r="BJ47" s="1"/>
      <c r="BK47" s="1"/>
      <c r="BL47" s="1" t="s">
        <v>155</v>
      </c>
      <c r="BM47">
        <v>112</v>
      </c>
      <c r="BO47" s="1"/>
      <c r="BP47" s="1" t="s">
        <v>193</v>
      </c>
      <c r="BQ47">
        <v>27</v>
      </c>
      <c r="BR47">
        <v>62963.519999999997</v>
      </c>
      <c r="BS47">
        <v>62963.519999999997</v>
      </c>
    </row>
    <row r="48" spans="1:71" x14ac:dyDescent="0.35">
      <c r="A48" s="1" t="s">
        <v>67</v>
      </c>
      <c r="B48" s="1" t="s">
        <v>68</v>
      </c>
      <c r="C48" s="1" t="s">
        <v>69</v>
      </c>
      <c r="D48">
        <v>1</v>
      </c>
      <c r="E48">
        <v>1</v>
      </c>
      <c r="F48" s="2">
        <v>43420.663981481484</v>
      </c>
      <c r="G48" s="3">
        <v>42856</v>
      </c>
      <c r="H48" s="3">
        <v>42886</v>
      </c>
      <c r="I48" s="1" t="s">
        <v>70</v>
      </c>
      <c r="J48">
        <v>1234</v>
      </c>
      <c r="K48">
        <v>1231234455</v>
      </c>
      <c r="L48" s="1" t="s">
        <v>151</v>
      </c>
      <c r="N48" s="1" t="s">
        <v>71</v>
      </c>
      <c r="O48" s="1" t="s">
        <v>84</v>
      </c>
      <c r="P48" s="1" t="s">
        <v>84</v>
      </c>
      <c r="Q48" s="1" t="s">
        <v>84</v>
      </c>
      <c r="R48" s="1"/>
      <c r="S48" t="s">
        <v>84</v>
      </c>
      <c r="U48" s="1" t="s">
        <v>84</v>
      </c>
      <c r="V48" s="1" t="s">
        <v>84</v>
      </c>
      <c r="W48" s="1" t="s">
        <v>84</v>
      </c>
      <c r="X48" s="1"/>
      <c r="Y48" s="1"/>
      <c r="Z48" s="1"/>
      <c r="AA48" s="1"/>
      <c r="AC48" s="1"/>
      <c r="AE48" s="1"/>
      <c r="AG48" s="1"/>
      <c r="AP48" s="1" t="s">
        <v>72</v>
      </c>
      <c r="AQ48">
        <v>1</v>
      </c>
      <c r="AR48" s="1" t="s">
        <v>303</v>
      </c>
      <c r="AS48" t="s">
        <v>304</v>
      </c>
      <c r="AT48">
        <v>9782</v>
      </c>
      <c r="AU48" s="1" t="s">
        <v>191</v>
      </c>
      <c r="AV48" s="3">
        <v>42883</v>
      </c>
      <c r="AW48" s="3">
        <v>42883</v>
      </c>
      <c r="AX48" s="3">
        <v>42886</v>
      </c>
      <c r="AY48" s="1" t="s">
        <v>85</v>
      </c>
      <c r="AZ48" s="1" t="s">
        <v>304</v>
      </c>
      <c r="BA48">
        <v>1173.42</v>
      </c>
      <c r="BB48">
        <v>11</v>
      </c>
      <c r="BC48">
        <v>62963.519999999997</v>
      </c>
      <c r="BD48" s="1" t="s">
        <v>72</v>
      </c>
      <c r="BE48">
        <v>21</v>
      </c>
      <c r="BF48" s="1" t="s">
        <v>312</v>
      </c>
      <c r="BG48" s="1" t="s">
        <v>126</v>
      </c>
      <c r="BH48">
        <v>873</v>
      </c>
      <c r="BJ48" s="1"/>
      <c r="BK48" s="1" t="s">
        <v>316</v>
      </c>
      <c r="BL48" s="1" t="s">
        <v>86</v>
      </c>
      <c r="BM48">
        <v>0</v>
      </c>
      <c r="BO48" s="1"/>
      <c r="BP48" s="1"/>
      <c r="BQ48">
        <v>27</v>
      </c>
      <c r="BR48">
        <v>62963.519999999997</v>
      </c>
      <c r="BS48">
        <v>62963.519999999997</v>
      </c>
    </row>
    <row r="49" spans="1:71" x14ac:dyDescent="0.35">
      <c r="A49" s="1" t="s">
        <v>67</v>
      </c>
      <c r="B49" s="1" t="s">
        <v>68</v>
      </c>
      <c r="C49" s="1" t="s">
        <v>69</v>
      </c>
      <c r="D49">
        <v>1</v>
      </c>
      <c r="E49">
        <v>1</v>
      </c>
      <c r="F49" s="2">
        <v>43420.663981481484</v>
      </c>
      <c r="G49" s="3">
        <v>42856</v>
      </c>
      <c r="H49" s="3">
        <v>42886</v>
      </c>
      <c r="I49" s="1" t="s">
        <v>70</v>
      </c>
      <c r="J49">
        <v>1234</v>
      </c>
      <c r="K49">
        <v>1231234455</v>
      </c>
      <c r="L49" s="1" t="s">
        <v>151</v>
      </c>
      <c r="N49" s="1" t="s">
        <v>71</v>
      </c>
      <c r="O49" s="1" t="s">
        <v>84</v>
      </c>
      <c r="P49" s="1" t="s">
        <v>84</v>
      </c>
      <c r="Q49" s="1" t="s">
        <v>84</v>
      </c>
      <c r="R49" s="1"/>
      <c r="S49" t="s">
        <v>84</v>
      </c>
      <c r="U49" s="1" t="s">
        <v>84</v>
      </c>
      <c r="V49" s="1" t="s">
        <v>84</v>
      </c>
      <c r="W49" s="1" t="s">
        <v>84</v>
      </c>
      <c r="X49" s="1"/>
      <c r="Y49" s="1"/>
      <c r="Z49" s="1"/>
      <c r="AA49" s="1"/>
      <c r="AC49" s="1"/>
      <c r="AE49" s="1"/>
      <c r="AG49" s="1"/>
      <c r="AP49" s="1" t="s">
        <v>72</v>
      </c>
      <c r="AQ49">
        <v>1</v>
      </c>
      <c r="AR49" s="1" t="s">
        <v>303</v>
      </c>
      <c r="AS49" t="s">
        <v>304</v>
      </c>
      <c r="AT49">
        <v>9782</v>
      </c>
      <c r="AU49" s="1" t="s">
        <v>191</v>
      </c>
      <c r="AV49" s="3">
        <v>42883</v>
      </c>
      <c r="AW49" s="3">
        <v>42883</v>
      </c>
      <c r="AX49" s="3">
        <v>42886</v>
      </c>
      <c r="AY49" s="1" t="s">
        <v>85</v>
      </c>
      <c r="AZ49" s="1" t="s">
        <v>304</v>
      </c>
      <c r="BA49">
        <v>1173.42</v>
      </c>
      <c r="BB49">
        <v>11</v>
      </c>
      <c r="BC49">
        <v>62963.519999999997</v>
      </c>
      <c r="BD49" s="1" t="s">
        <v>72</v>
      </c>
      <c r="BE49">
        <v>22</v>
      </c>
      <c r="BF49" s="1" t="s">
        <v>312</v>
      </c>
      <c r="BG49" s="1" t="s">
        <v>86</v>
      </c>
      <c r="BH49">
        <v>0</v>
      </c>
      <c r="BJ49" s="1"/>
      <c r="BK49" s="1"/>
      <c r="BL49" s="1" t="s">
        <v>125</v>
      </c>
      <c r="BM49">
        <v>873</v>
      </c>
      <c r="BO49" s="1"/>
      <c r="BP49" s="1" t="s">
        <v>316</v>
      </c>
      <c r="BQ49">
        <v>27</v>
      </c>
      <c r="BR49">
        <v>62963.519999999997</v>
      </c>
      <c r="BS49">
        <v>62963.519999999997</v>
      </c>
    </row>
    <row r="50" spans="1:71" x14ac:dyDescent="0.35">
      <c r="A50" s="1" t="s">
        <v>67</v>
      </c>
      <c r="B50" s="1" t="s">
        <v>68</v>
      </c>
      <c r="C50" s="1" t="s">
        <v>69</v>
      </c>
      <c r="D50">
        <v>1</v>
      </c>
      <c r="E50">
        <v>1</v>
      </c>
      <c r="F50" s="2">
        <v>43420.663981481484</v>
      </c>
      <c r="G50" s="3">
        <v>42856</v>
      </c>
      <c r="H50" s="3">
        <v>42886</v>
      </c>
      <c r="I50" s="1" t="s">
        <v>70</v>
      </c>
      <c r="J50">
        <v>1234</v>
      </c>
      <c r="K50">
        <v>1231234455</v>
      </c>
      <c r="L50" s="1" t="s">
        <v>151</v>
      </c>
      <c r="N50" s="1" t="s">
        <v>71</v>
      </c>
      <c r="O50" s="1" t="s">
        <v>84</v>
      </c>
      <c r="P50" s="1" t="s">
        <v>84</v>
      </c>
      <c r="Q50" s="1" t="s">
        <v>84</v>
      </c>
      <c r="R50" s="1"/>
      <c r="S50" t="s">
        <v>84</v>
      </c>
      <c r="U50" s="1" t="s">
        <v>84</v>
      </c>
      <c r="V50" s="1" t="s">
        <v>84</v>
      </c>
      <c r="W50" s="1" t="s">
        <v>84</v>
      </c>
      <c r="X50" s="1"/>
      <c r="Y50" s="1"/>
      <c r="Z50" s="1"/>
      <c r="AA50" s="1"/>
      <c r="AC50" s="1"/>
      <c r="AE50" s="1"/>
      <c r="AG50" s="1"/>
      <c r="AP50" s="1" t="s">
        <v>72</v>
      </c>
      <c r="AQ50">
        <v>1</v>
      </c>
      <c r="AR50" s="1" t="s">
        <v>303</v>
      </c>
      <c r="AS50" t="s">
        <v>304</v>
      </c>
      <c r="AT50">
        <v>9782</v>
      </c>
      <c r="AU50" s="1" t="s">
        <v>191</v>
      </c>
      <c r="AV50" s="3">
        <v>42883</v>
      </c>
      <c r="AW50" s="3">
        <v>42883</v>
      </c>
      <c r="AX50" s="3">
        <v>42886</v>
      </c>
      <c r="AY50" s="1" t="s">
        <v>85</v>
      </c>
      <c r="AZ50" s="1" t="s">
        <v>304</v>
      </c>
      <c r="BA50">
        <v>1173.42</v>
      </c>
      <c r="BB50">
        <v>11</v>
      </c>
      <c r="BC50">
        <v>62963.519999999997</v>
      </c>
      <c r="BD50" s="1" t="s">
        <v>72</v>
      </c>
      <c r="BE50">
        <v>23</v>
      </c>
      <c r="BF50" s="1" t="s">
        <v>313</v>
      </c>
      <c r="BG50" s="1" t="s">
        <v>157</v>
      </c>
      <c r="BH50">
        <v>230</v>
      </c>
      <c r="BJ50" s="1"/>
      <c r="BK50" s="1" t="s">
        <v>316</v>
      </c>
      <c r="BL50" s="1" t="s">
        <v>86</v>
      </c>
      <c r="BM50">
        <v>0</v>
      </c>
      <c r="BO50" s="1"/>
      <c r="BP50" s="1"/>
      <c r="BQ50">
        <v>27</v>
      </c>
      <c r="BR50">
        <v>62963.519999999997</v>
      </c>
      <c r="BS50">
        <v>62963.519999999997</v>
      </c>
    </row>
    <row r="51" spans="1:71" x14ac:dyDescent="0.35">
      <c r="A51" s="1" t="s">
        <v>67</v>
      </c>
      <c r="B51" s="1" t="s">
        <v>68</v>
      </c>
      <c r="C51" s="1" t="s">
        <v>69</v>
      </c>
      <c r="D51">
        <v>1</v>
      </c>
      <c r="E51">
        <v>1</v>
      </c>
      <c r="F51" s="2">
        <v>43420.663981481484</v>
      </c>
      <c r="G51" s="3">
        <v>42856</v>
      </c>
      <c r="H51" s="3">
        <v>42886</v>
      </c>
      <c r="I51" s="1" t="s">
        <v>70</v>
      </c>
      <c r="J51">
        <v>1234</v>
      </c>
      <c r="K51">
        <v>1231234455</v>
      </c>
      <c r="L51" s="1" t="s">
        <v>151</v>
      </c>
      <c r="N51" s="1" t="s">
        <v>71</v>
      </c>
      <c r="O51" s="1" t="s">
        <v>84</v>
      </c>
      <c r="P51" s="1" t="s">
        <v>84</v>
      </c>
      <c r="Q51" s="1" t="s">
        <v>84</v>
      </c>
      <c r="R51" s="1"/>
      <c r="S51" t="s">
        <v>84</v>
      </c>
      <c r="U51" s="1" t="s">
        <v>84</v>
      </c>
      <c r="V51" s="1" t="s">
        <v>84</v>
      </c>
      <c r="W51" s="1" t="s">
        <v>84</v>
      </c>
      <c r="X51" s="1"/>
      <c r="Y51" s="1"/>
      <c r="Z51" s="1"/>
      <c r="AA51" s="1"/>
      <c r="AC51" s="1"/>
      <c r="AE51" s="1"/>
      <c r="AG51" s="1"/>
      <c r="AP51" s="1" t="s">
        <v>72</v>
      </c>
      <c r="AQ51">
        <v>1</v>
      </c>
      <c r="AR51" s="1" t="s">
        <v>303</v>
      </c>
      <c r="AS51" t="s">
        <v>304</v>
      </c>
      <c r="AT51">
        <v>9782</v>
      </c>
      <c r="AU51" s="1" t="s">
        <v>191</v>
      </c>
      <c r="AV51" s="3">
        <v>42883</v>
      </c>
      <c r="AW51" s="3">
        <v>42883</v>
      </c>
      <c r="AX51" s="3">
        <v>42886</v>
      </c>
      <c r="AY51" s="1" t="s">
        <v>85</v>
      </c>
      <c r="AZ51" s="1" t="s">
        <v>304</v>
      </c>
      <c r="BA51">
        <v>1173.42</v>
      </c>
      <c r="BB51">
        <v>11</v>
      </c>
      <c r="BC51">
        <v>62963.519999999997</v>
      </c>
      <c r="BD51" s="1" t="s">
        <v>72</v>
      </c>
      <c r="BE51">
        <v>24</v>
      </c>
      <c r="BF51" s="1" t="s">
        <v>313</v>
      </c>
      <c r="BG51" s="1" t="s">
        <v>86</v>
      </c>
      <c r="BH51">
        <v>0</v>
      </c>
      <c r="BJ51" s="1"/>
      <c r="BK51" s="1"/>
      <c r="BL51" s="1" t="s">
        <v>125</v>
      </c>
      <c r="BM51">
        <v>230</v>
      </c>
      <c r="BO51" s="1"/>
      <c r="BP51" s="1" t="s">
        <v>316</v>
      </c>
      <c r="BQ51">
        <v>27</v>
      </c>
      <c r="BR51">
        <v>62963.519999999997</v>
      </c>
      <c r="BS51">
        <v>62963.519999999997</v>
      </c>
    </row>
    <row r="52" spans="1:71" x14ac:dyDescent="0.35">
      <c r="A52" s="1" t="s">
        <v>67</v>
      </c>
      <c r="B52" s="1" t="s">
        <v>68</v>
      </c>
      <c r="C52" s="1" t="s">
        <v>69</v>
      </c>
      <c r="D52">
        <v>1</v>
      </c>
      <c r="E52">
        <v>1</v>
      </c>
      <c r="F52" s="2">
        <v>43420.663981481484</v>
      </c>
      <c r="G52" s="3">
        <v>42856</v>
      </c>
      <c r="H52" s="3">
        <v>42886</v>
      </c>
      <c r="I52" s="1" t="s">
        <v>70</v>
      </c>
      <c r="J52">
        <v>1234</v>
      </c>
      <c r="K52">
        <v>1231234455</v>
      </c>
      <c r="L52" s="1" t="s">
        <v>151</v>
      </c>
      <c r="N52" s="1" t="s">
        <v>71</v>
      </c>
      <c r="O52" s="1" t="s">
        <v>84</v>
      </c>
      <c r="P52" s="1" t="s">
        <v>84</v>
      </c>
      <c r="Q52" s="1" t="s">
        <v>84</v>
      </c>
      <c r="R52" s="1"/>
      <c r="S52" t="s">
        <v>84</v>
      </c>
      <c r="U52" s="1" t="s">
        <v>84</v>
      </c>
      <c r="V52" s="1" t="s">
        <v>84</v>
      </c>
      <c r="W52" s="1" t="s">
        <v>84</v>
      </c>
      <c r="X52" s="1"/>
      <c r="Y52" s="1"/>
      <c r="Z52" s="1"/>
      <c r="AA52" s="1"/>
      <c r="AC52" s="1"/>
      <c r="AE52" s="1"/>
      <c r="AG52" s="1"/>
      <c r="AP52" s="1" t="s">
        <v>72</v>
      </c>
      <c r="AQ52">
        <v>1</v>
      </c>
      <c r="AR52" s="1" t="s">
        <v>303</v>
      </c>
      <c r="AS52" t="s">
        <v>304</v>
      </c>
      <c r="AT52">
        <v>9782</v>
      </c>
      <c r="AU52" s="1" t="s">
        <v>191</v>
      </c>
      <c r="AV52" s="3">
        <v>42883</v>
      </c>
      <c r="AW52" s="3">
        <v>42883</v>
      </c>
      <c r="AX52" s="3">
        <v>42886</v>
      </c>
      <c r="AY52" s="1" t="s">
        <v>85</v>
      </c>
      <c r="AZ52" s="1" t="s">
        <v>304</v>
      </c>
      <c r="BA52">
        <v>1173.42</v>
      </c>
      <c r="BB52">
        <v>11</v>
      </c>
      <c r="BC52">
        <v>62963.519999999997</v>
      </c>
      <c r="BD52" s="1" t="s">
        <v>72</v>
      </c>
      <c r="BE52">
        <v>25</v>
      </c>
      <c r="BF52" s="1" t="s">
        <v>314</v>
      </c>
      <c r="BG52" s="1" t="s">
        <v>199</v>
      </c>
      <c r="BH52">
        <v>1200</v>
      </c>
      <c r="BJ52" s="1"/>
      <c r="BK52" s="1" t="s">
        <v>208</v>
      </c>
      <c r="BL52" s="1" t="s">
        <v>86</v>
      </c>
      <c r="BM52">
        <v>0</v>
      </c>
      <c r="BO52" s="1"/>
      <c r="BP52" s="1"/>
      <c r="BQ52">
        <v>27</v>
      </c>
      <c r="BR52">
        <v>62963.519999999997</v>
      </c>
      <c r="BS52">
        <v>62963.519999999997</v>
      </c>
    </row>
    <row r="53" spans="1:71" x14ac:dyDescent="0.35">
      <c r="A53" s="1" t="s">
        <v>67</v>
      </c>
      <c r="B53" s="1" t="s">
        <v>68</v>
      </c>
      <c r="C53" s="1" t="s">
        <v>69</v>
      </c>
      <c r="D53">
        <v>1</v>
      </c>
      <c r="E53">
        <v>1</v>
      </c>
      <c r="F53" s="2">
        <v>43420.663981481484</v>
      </c>
      <c r="G53" s="3">
        <v>42856</v>
      </c>
      <c r="H53" s="3">
        <v>42886</v>
      </c>
      <c r="I53" s="1" t="s">
        <v>70</v>
      </c>
      <c r="J53">
        <v>1234</v>
      </c>
      <c r="K53">
        <v>1231234455</v>
      </c>
      <c r="L53" s="1" t="s">
        <v>151</v>
      </c>
      <c r="N53" s="1" t="s">
        <v>71</v>
      </c>
      <c r="O53" s="1" t="s">
        <v>84</v>
      </c>
      <c r="P53" s="1" t="s">
        <v>84</v>
      </c>
      <c r="Q53" s="1" t="s">
        <v>84</v>
      </c>
      <c r="R53" s="1"/>
      <c r="S53" t="s">
        <v>84</v>
      </c>
      <c r="U53" s="1" t="s">
        <v>84</v>
      </c>
      <c r="V53" s="1" t="s">
        <v>84</v>
      </c>
      <c r="W53" s="1" t="s">
        <v>84</v>
      </c>
      <c r="X53" s="1"/>
      <c r="Y53" s="1"/>
      <c r="Z53" s="1"/>
      <c r="AA53" s="1"/>
      <c r="AC53" s="1"/>
      <c r="AE53" s="1"/>
      <c r="AG53" s="1"/>
      <c r="AP53" s="1" t="s">
        <v>72</v>
      </c>
      <c r="AQ53">
        <v>1</v>
      </c>
      <c r="AR53" s="1" t="s">
        <v>303</v>
      </c>
      <c r="AS53" t="s">
        <v>304</v>
      </c>
      <c r="AT53">
        <v>9782</v>
      </c>
      <c r="AU53" s="1" t="s">
        <v>191</v>
      </c>
      <c r="AV53" s="3">
        <v>42883</v>
      </c>
      <c r="AW53" s="3">
        <v>42883</v>
      </c>
      <c r="AX53" s="3">
        <v>42886</v>
      </c>
      <c r="AY53" s="1" t="s">
        <v>85</v>
      </c>
      <c r="AZ53" s="1" t="s">
        <v>304</v>
      </c>
      <c r="BA53">
        <v>1173.42</v>
      </c>
      <c r="BB53">
        <v>11</v>
      </c>
      <c r="BC53">
        <v>62963.519999999997</v>
      </c>
      <c r="BD53" s="1" t="s">
        <v>72</v>
      </c>
      <c r="BE53">
        <v>26</v>
      </c>
      <c r="BF53" s="1" t="s">
        <v>314</v>
      </c>
      <c r="BG53" s="1" t="s">
        <v>86</v>
      </c>
      <c r="BH53">
        <v>0</v>
      </c>
      <c r="BJ53" s="1"/>
      <c r="BK53" s="1"/>
      <c r="BL53" s="1" t="s">
        <v>198</v>
      </c>
      <c r="BM53">
        <v>1476</v>
      </c>
      <c r="BO53" s="1"/>
      <c r="BP53" s="1" t="s">
        <v>208</v>
      </c>
      <c r="BQ53">
        <v>27</v>
      </c>
      <c r="BR53">
        <v>62963.519999999997</v>
      </c>
      <c r="BS53">
        <v>62963.519999999997</v>
      </c>
    </row>
    <row r="54" spans="1:71" x14ac:dyDescent="0.35">
      <c r="A54" s="1" t="s">
        <v>67</v>
      </c>
      <c r="B54" s="1" t="s">
        <v>68</v>
      </c>
      <c r="C54" s="1" t="s">
        <v>69</v>
      </c>
      <c r="D54">
        <v>1</v>
      </c>
      <c r="E54">
        <v>1</v>
      </c>
      <c r="F54" s="2">
        <v>43420.663981481484</v>
      </c>
      <c r="G54" s="3">
        <v>42856</v>
      </c>
      <c r="H54" s="3">
        <v>42886</v>
      </c>
      <c r="I54" s="1" t="s">
        <v>70</v>
      </c>
      <c r="J54">
        <v>1234</v>
      </c>
      <c r="K54">
        <v>1231234455</v>
      </c>
      <c r="L54" s="1" t="s">
        <v>151</v>
      </c>
      <c r="N54" s="1" t="s">
        <v>71</v>
      </c>
      <c r="O54" s="1" t="s">
        <v>84</v>
      </c>
      <c r="P54" s="1" t="s">
        <v>84</v>
      </c>
      <c r="Q54" s="1" t="s">
        <v>84</v>
      </c>
      <c r="R54" s="1"/>
      <c r="S54" t="s">
        <v>84</v>
      </c>
      <c r="U54" s="1" t="s">
        <v>84</v>
      </c>
      <c r="V54" s="1" t="s">
        <v>84</v>
      </c>
      <c r="W54" s="1" t="s">
        <v>84</v>
      </c>
      <c r="X54" s="1"/>
      <c r="Y54" s="1"/>
      <c r="Z54" s="1"/>
      <c r="AA54" s="1"/>
      <c r="AC54" s="1"/>
      <c r="AE54" s="1"/>
      <c r="AG54" s="1"/>
      <c r="AP54" s="1" t="s">
        <v>72</v>
      </c>
      <c r="AQ54">
        <v>1</v>
      </c>
      <c r="AR54" s="1" t="s">
        <v>303</v>
      </c>
      <c r="AS54" t="s">
        <v>304</v>
      </c>
      <c r="AT54">
        <v>9782</v>
      </c>
      <c r="AU54" s="1" t="s">
        <v>191</v>
      </c>
      <c r="AV54" s="3">
        <v>42883</v>
      </c>
      <c r="AW54" s="3">
        <v>42883</v>
      </c>
      <c r="AX54" s="3">
        <v>42886</v>
      </c>
      <c r="AY54" s="1" t="s">
        <v>85</v>
      </c>
      <c r="AZ54" s="1" t="s">
        <v>304</v>
      </c>
      <c r="BA54">
        <v>1173.42</v>
      </c>
      <c r="BB54">
        <v>11</v>
      </c>
      <c r="BC54">
        <v>62963.519999999997</v>
      </c>
      <c r="BD54" s="1" t="s">
        <v>72</v>
      </c>
      <c r="BE54">
        <v>27</v>
      </c>
      <c r="BF54" s="1" t="s">
        <v>314</v>
      </c>
      <c r="BG54" s="1" t="s">
        <v>111</v>
      </c>
      <c r="BH54">
        <v>276</v>
      </c>
      <c r="BJ54" s="1"/>
      <c r="BK54" s="1" t="s">
        <v>208</v>
      </c>
      <c r="BL54" s="1" t="s">
        <v>86</v>
      </c>
      <c r="BM54">
        <v>0</v>
      </c>
      <c r="BO54" s="1"/>
      <c r="BP54" s="1"/>
      <c r="BQ54">
        <v>27</v>
      </c>
      <c r="BR54">
        <v>62963.519999999997</v>
      </c>
      <c r="BS54">
        <v>62963.519999999997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BS45"/>
  <sheetViews>
    <sheetView workbookViewId="0">
      <selection activeCell="C10" sqref="C10"/>
    </sheetView>
  </sheetViews>
  <sheetFormatPr defaultRowHeight="14.5" x14ac:dyDescent="0.35"/>
  <cols>
    <col min="1" max="1" width="19.453125" bestFit="1" customWidth="1"/>
    <col min="2" max="2" width="15.81640625" bestFit="1" customWidth="1"/>
    <col min="3" max="3" width="15" bestFit="1" customWidth="1"/>
    <col min="4" max="4" width="23" bestFit="1" customWidth="1"/>
    <col min="5" max="5" width="16.08984375" bestFit="1" customWidth="1"/>
    <col min="6" max="6" width="24.7265625" bestFit="1" customWidth="1"/>
    <col min="7" max="7" width="13" bestFit="1" customWidth="1"/>
    <col min="8" max="8" width="12.90625" bestFit="1" customWidth="1"/>
    <col min="9" max="9" width="24.26953125" bestFit="1" customWidth="1"/>
    <col min="10" max="10" width="15.90625" bestFit="1" customWidth="1"/>
    <col min="11" max="11" width="10.81640625" bestFit="1" customWidth="1"/>
    <col min="12" max="12" width="16.81640625" bestFit="1" customWidth="1"/>
    <col min="13" max="13" width="12.54296875" bestFit="1" customWidth="1"/>
    <col min="14" max="14" width="14.26953125" bestFit="1" customWidth="1"/>
    <col min="15" max="15" width="18.81640625" bestFit="1" customWidth="1"/>
    <col min="16" max="16" width="12.36328125" bestFit="1" customWidth="1"/>
    <col min="17" max="17" width="12" bestFit="1" customWidth="1"/>
    <col min="18" max="18" width="10.54296875" bestFit="1" customWidth="1"/>
    <col min="19" max="19" width="13.6328125" bestFit="1" customWidth="1"/>
    <col min="20" max="20" width="14" bestFit="1" customWidth="1"/>
    <col min="21" max="21" width="17.26953125" bestFit="1" customWidth="1"/>
    <col min="22" max="22" width="17.90625" bestFit="1" customWidth="1"/>
    <col min="23" max="23" width="12.08984375" bestFit="1" customWidth="1"/>
    <col min="24" max="24" width="5.81640625" bestFit="1" customWidth="1"/>
    <col min="25" max="25" width="14.81640625" bestFit="1" customWidth="1"/>
    <col min="26" max="26" width="80.7265625" bestFit="1" customWidth="1"/>
    <col min="27" max="27" width="14.54296875" bestFit="1" customWidth="1"/>
    <col min="28" max="28" width="16.453125" bestFit="1" customWidth="1"/>
    <col min="29" max="29" width="38.54296875" bestFit="1" customWidth="1"/>
    <col min="30" max="30" width="17.36328125" bestFit="1" customWidth="1"/>
    <col min="31" max="31" width="49.453125" bestFit="1" customWidth="1"/>
    <col min="32" max="32" width="20.6328125" bestFit="1" customWidth="1"/>
    <col min="33" max="33" width="80.6328125" bestFit="1" customWidth="1"/>
    <col min="34" max="34" width="25.1796875" bestFit="1" customWidth="1"/>
    <col min="35" max="35" width="21.90625" bestFit="1" customWidth="1"/>
    <col min="36" max="36" width="18.453125" bestFit="1" customWidth="1"/>
    <col min="37" max="37" width="15.26953125" bestFit="1" customWidth="1"/>
    <col min="38" max="38" width="24.1796875" bestFit="1" customWidth="1"/>
    <col min="39" max="39" width="20.90625" bestFit="1" customWidth="1"/>
    <col min="40" max="40" width="17.08984375" bestFit="1" customWidth="1"/>
    <col min="41" max="41" width="13.81640625" bestFit="1" customWidth="1"/>
    <col min="42" max="42" width="6.81640625" bestFit="1" customWidth="1"/>
    <col min="43" max="43" width="22.26953125" bestFit="1" customWidth="1"/>
    <col min="44" max="44" width="22.7265625" bestFit="1" customWidth="1"/>
    <col min="45" max="45" width="18.54296875" bestFit="1" customWidth="1"/>
    <col min="46" max="46" width="25.7265625" bestFit="1" customWidth="1"/>
    <col min="47" max="47" width="19.453125" bestFit="1" customWidth="1"/>
    <col min="48" max="48" width="17.6328125" bestFit="1" customWidth="1"/>
    <col min="49" max="49" width="17.7265625" bestFit="1" customWidth="1"/>
    <col min="50" max="50" width="21.08984375" bestFit="1" customWidth="1"/>
    <col min="51" max="51" width="18.6328125" bestFit="1" customWidth="1"/>
    <col min="52" max="52" width="17.36328125" bestFit="1" customWidth="1"/>
    <col min="53" max="53" width="26.36328125" bestFit="1" customWidth="1"/>
    <col min="54" max="54" width="26.54296875" bestFit="1" customWidth="1"/>
    <col min="55" max="55" width="22.7265625" bestFit="1" customWidth="1"/>
    <col min="56" max="56" width="6.81640625" bestFit="1" customWidth="1"/>
    <col min="57" max="57" width="13.90625" bestFit="1" customWidth="1"/>
    <col min="58" max="58" width="22.7265625" bestFit="1" customWidth="1"/>
    <col min="59" max="59" width="20.90625" bestFit="1" customWidth="1"/>
    <col min="60" max="60" width="17.90625" bestFit="1" customWidth="1"/>
    <col min="61" max="61" width="24.1796875" bestFit="1" customWidth="1"/>
    <col min="62" max="62" width="21.90625" bestFit="1" customWidth="1"/>
    <col min="63" max="63" width="24.54296875" bestFit="1" customWidth="1"/>
    <col min="64" max="64" width="17.6328125" bestFit="1" customWidth="1"/>
    <col min="65" max="65" width="14.6328125" bestFit="1" customWidth="1"/>
    <col min="66" max="66" width="20.90625" bestFit="1" customWidth="1"/>
    <col min="67" max="67" width="18.6328125" bestFit="1" customWidth="1"/>
    <col min="68" max="68" width="24.54296875" bestFit="1" customWidth="1"/>
    <col min="69" max="69" width="28.453125" bestFit="1" customWidth="1"/>
    <col min="70" max="70" width="17.1796875" bestFit="1" customWidth="1"/>
    <col min="71" max="71" width="13.90625" bestFit="1" customWidth="1"/>
  </cols>
  <sheetData>
    <row r="1" spans="1:71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65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  <c r="AZ1" t="s">
        <v>50</v>
      </c>
      <c r="BA1" t="s">
        <v>51</v>
      </c>
      <c r="BB1" t="s">
        <v>52</v>
      </c>
      <c r="BC1" t="s">
        <v>53</v>
      </c>
      <c r="BD1" t="s">
        <v>66</v>
      </c>
      <c r="BE1" t="s">
        <v>54</v>
      </c>
      <c r="BF1" t="s">
        <v>55</v>
      </c>
      <c r="BG1" t="s">
        <v>56</v>
      </c>
      <c r="BH1" t="s">
        <v>57</v>
      </c>
      <c r="BI1" t="s">
        <v>101</v>
      </c>
      <c r="BJ1" t="s">
        <v>102</v>
      </c>
      <c r="BK1" t="s">
        <v>58</v>
      </c>
      <c r="BL1" t="s">
        <v>59</v>
      </c>
      <c r="BM1" t="s">
        <v>60</v>
      </c>
      <c r="BN1" t="s">
        <v>103</v>
      </c>
      <c r="BO1" t="s">
        <v>104</v>
      </c>
      <c r="BP1" t="s">
        <v>61</v>
      </c>
      <c r="BQ1" t="s">
        <v>62</v>
      </c>
      <c r="BR1" t="s">
        <v>63</v>
      </c>
      <c r="BS1" t="s">
        <v>64</v>
      </c>
    </row>
    <row r="2" spans="1:71" x14ac:dyDescent="0.35">
      <c r="A2" s="1" t="s">
        <v>67</v>
      </c>
      <c r="B2" s="1" t="s">
        <v>68</v>
      </c>
      <c r="C2" s="1" t="s">
        <v>69</v>
      </c>
      <c r="D2">
        <v>1</v>
      </c>
      <c r="E2">
        <v>1</v>
      </c>
      <c r="F2" s="2">
        <v>43420.69021990741</v>
      </c>
      <c r="G2" s="3">
        <v>42887</v>
      </c>
      <c r="H2" s="3">
        <v>42916</v>
      </c>
      <c r="I2" s="1" t="s">
        <v>70</v>
      </c>
      <c r="J2">
        <v>1234</v>
      </c>
      <c r="K2">
        <v>1231234455</v>
      </c>
      <c r="L2" s="1" t="s">
        <v>151</v>
      </c>
      <c r="N2" s="1" t="s">
        <v>71</v>
      </c>
      <c r="O2" s="1" t="s">
        <v>84</v>
      </c>
      <c r="P2" s="1" t="s">
        <v>84</v>
      </c>
      <c r="Q2" s="1" t="s">
        <v>84</v>
      </c>
      <c r="R2" s="1"/>
      <c r="S2" t="s">
        <v>84</v>
      </c>
      <c r="U2" s="1" t="s">
        <v>84</v>
      </c>
      <c r="V2" s="1" t="s">
        <v>84</v>
      </c>
      <c r="W2" s="1" t="s">
        <v>84</v>
      </c>
      <c r="X2" s="1" t="s">
        <v>72</v>
      </c>
      <c r="Y2" s="1" t="s">
        <v>125</v>
      </c>
      <c r="Z2" s="1" t="s">
        <v>127</v>
      </c>
      <c r="AA2" s="1" t="s">
        <v>73</v>
      </c>
      <c r="AB2">
        <v>0</v>
      </c>
      <c r="AC2" s="1" t="s">
        <v>75</v>
      </c>
      <c r="AD2">
        <v>70</v>
      </c>
      <c r="AE2" s="1" t="s">
        <v>79</v>
      </c>
      <c r="AF2">
        <v>5</v>
      </c>
      <c r="AG2" s="1" t="s">
        <v>130</v>
      </c>
      <c r="AH2">
        <v>0</v>
      </c>
      <c r="AI2">
        <v>0</v>
      </c>
      <c r="AJ2">
        <v>0</v>
      </c>
      <c r="AK2">
        <v>0</v>
      </c>
      <c r="AL2">
        <v>0</v>
      </c>
      <c r="AM2">
        <v>5515</v>
      </c>
      <c r="AN2">
        <v>0</v>
      </c>
      <c r="AO2">
        <v>5515</v>
      </c>
      <c r="AP2" s="1" t="s">
        <v>72</v>
      </c>
      <c r="AQ2">
        <v>1</v>
      </c>
      <c r="AR2" s="1" t="s">
        <v>233</v>
      </c>
      <c r="AS2" t="s">
        <v>208</v>
      </c>
      <c r="AT2">
        <v>210</v>
      </c>
      <c r="AU2" s="1" t="s">
        <v>191</v>
      </c>
      <c r="AV2" s="3">
        <v>42916</v>
      </c>
      <c r="AW2" s="3">
        <v>42916</v>
      </c>
      <c r="AX2" s="3">
        <v>42916</v>
      </c>
      <c r="AY2" s="1" t="s">
        <v>85</v>
      </c>
      <c r="AZ2" s="1" t="s">
        <v>208</v>
      </c>
      <c r="BA2">
        <v>1476</v>
      </c>
      <c r="BB2">
        <v>7</v>
      </c>
      <c r="BC2">
        <v>45467.08</v>
      </c>
      <c r="BD2" s="1"/>
      <c r="BF2" s="1"/>
      <c r="BG2" s="1"/>
      <c r="BJ2" s="1"/>
      <c r="BK2" s="1"/>
      <c r="BL2" s="1"/>
      <c r="BO2" s="1"/>
      <c r="BP2" s="1"/>
      <c r="BQ2">
        <v>17</v>
      </c>
      <c r="BR2">
        <v>45467.08</v>
      </c>
      <c r="BS2">
        <v>45467.08</v>
      </c>
    </row>
    <row r="3" spans="1:71" x14ac:dyDescent="0.35">
      <c r="A3" s="1" t="s">
        <v>67</v>
      </c>
      <c r="B3" s="1" t="s">
        <v>68</v>
      </c>
      <c r="C3" s="1" t="s">
        <v>69</v>
      </c>
      <c r="D3">
        <v>1</v>
      </c>
      <c r="E3">
        <v>1</v>
      </c>
      <c r="F3" s="2">
        <v>43420.69021990741</v>
      </c>
      <c r="G3" s="3">
        <v>42887</v>
      </c>
      <c r="H3" s="3">
        <v>42916</v>
      </c>
      <c r="I3" s="1" t="s">
        <v>70</v>
      </c>
      <c r="J3">
        <v>1234</v>
      </c>
      <c r="K3">
        <v>1231234455</v>
      </c>
      <c r="L3" s="1" t="s">
        <v>151</v>
      </c>
      <c r="N3" s="1" t="s">
        <v>71</v>
      </c>
      <c r="O3" s="1" t="s">
        <v>84</v>
      </c>
      <c r="P3" s="1" t="s">
        <v>84</v>
      </c>
      <c r="Q3" s="1" t="s">
        <v>84</v>
      </c>
      <c r="R3" s="1"/>
      <c r="S3" t="s">
        <v>84</v>
      </c>
      <c r="U3" s="1" t="s">
        <v>84</v>
      </c>
      <c r="V3" s="1" t="s">
        <v>84</v>
      </c>
      <c r="W3" s="1" t="s">
        <v>84</v>
      </c>
      <c r="X3" s="1" t="s">
        <v>72</v>
      </c>
      <c r="Y3" s="1" t="s">
        <v>218</v>
      </c>
      <c r="Z3" s="1" t="s">
        <v>221</v>
      </c>
      <c r="AA3" s="1" t="s">
        <v>73</v>
      </c>
      <c r="AB3">
        <v>2</v>
      </c>
      <c r="AC3" s="1" t="s">
        <v>76</v>
      </c>
      <c r="AD3">
        <v>201</v>
      </c>
      <c r="AE3" s="1" t="s">
        <v>80</v>
      </c>
      <c r="AF3" t="s">
        <v>224</v>
      </c>
      <c r="AG3" s="1" t="s">
        <v>226</v>
      </c>
      <c r="AH3">
        <v>0</v>
      </c>
      <c r="AI3">
        <v>0</v>
      </c>
      <c r="AJ3">
        <v>0</v>
      </c>
      <c r="AK3">
        <v>0</v>
      </c>
      <c r="AL3">
        <v>18696</v>
      </c>
      <c r="AM3">
        <v>0</v>
      </c>
      <c r="AN3">
        <v>18696</v>
      </c>
      <c r="AO3">
        <v>0</v>
      </c>
      <c r="AP3" s="1" t="s">
        <v>72</v>
      </c>
      <c r="AQ3">
        <v>1</v>
      </c>
      <c r="AR3" s="1" t="s">
        <v>233</v>
      </c>
      <c r="AS3" t="s">
        <v>208</v>
      </c>
      <c r="AT3">
        <v>210</v>
      </c>
      <c r="AU3" s="1" t="s">
        <v>191</v>
      </c>
      <c r="AV3" s="3">
        <v>42916</v>
      </c>
      <c r="AW3" s="3">
        <v>42916</v>
      </c>
      <c r="AX3" s="3">
        <v>42916</v>
      </c>
      <c r="AY3" s="1" t="s">
        <v>85</v>
      </c>
      <c r="AZ3" s="1" t="s">
        <v>208</v>
      </c>
      <c r="BA3">
        <v>1476</v>
      </c>
      <c r="BB3">
        <v>7</v>
      </c>
      <c r="BC3">
        <v>45467.08</v>
      </c>
      <c r="BD3" s="1"/>
      <c r="BF3" s="1"/>
      <c r="BG3" s="1"/>
      <c r="BJ3" s="1"/>
      <c r="BK3" s="1"/>
      <c r="BL3" s="1"/>
      <c r="BO3" s="1"/>
      <c r="BP3" s="1"/>
      <c r="BQ3">
        <v>17</v>
      </c>
      <c r="BR3">
        <v>45467.08</v>
      </c>
      <c r="BS3">
        <v>45467.08</v>
      </c>
    </row>
    <row r="4" spans="1:71" x14ac:dyDescent="0.35">
      <c r="A4" s="1" t="s">
        <v>67</v>
      </c>
      <c r="B4" s="1" t="s">
        <v>68</v>
      </c>
      <c r="C4" s="1" t="s">
        <v>69</v>
      </c>
      <c r="D4">
        <v>1</v>
      </c>
      <c r="E4">
        <v>1</v>
      </c>
      <c r="F4" s="2">
        <v>43420.69021990741</v>
      </c>
      <c r="G4" s="3">
        <v>42887</v>
      </c>
      <c r="H4" s="3">
        <v>42916</v>
      </c>
      <c r="I4" s="1" t="s">
        <v>70</v>
      </c>
      <c r="J4">
        <v>1234</v>
      </c>
      <c r="K4">
        <v>1231234455</v>
      </c>
      <c r="L4" s="1" t="s">
        <v>151</v>
      </c>
      <c r="N4" s="1" t="s">
        <v>71</v>
      </c>
      <c r="O4" s="1" t="s">
        <v>84</v>
      </c>
      <c r="P4" s="1" t="s">
        <v>84</v>
      </c>
      <c r="Q4" s="1" t="s">
        <v>84</v>
      </c>
      <c r="R4" s="1"/>
      <c r="S4" t="s">
        <v>84</v>
      </c>
      <c r="U4" s="1" t="s">
        <v>84</v>
      </c>
      <c r="V4" s="1" t="s">
        <v>84</v>
      </c>
      <c r="W4" s="1" t="s">
        <v>84</v>
      </c>
      <c r="X4" s="1" t="s">
        <v>72</v>
      </c>
      <c r="Y4" s="1" t="s">
        <v>197</v>
      </c>
      <c r="Z4" s="1" t="s">
        <v>200</v>
      </c>
      <c r="AA4" s="1" t="s">
        <v>73</v>
      </c>
      <c r="AB4">
        <v>2</v>
      </c>
      <c r="AC4" s="1" t="s">
        <v>76</v>
      </c>
      <c r="AD4">
        <v>201</v>
      </c>
      <c r="AE4" s="1" t="s">
        <v>80</v>
      </c>
      <c r="AF4" t="s">
        <v>204</v>
      </c>
      <c r="AG4" s="1" t="s">
        <v>135</v>
      </c>
      <c r="AH4">
        <v>0</v>
      </c>
      <c r="AI4">
        <v>0</v>
      </c>
      <c r="AJ4">
        <v>30750</v>
      </c>
      <c r="AK4">
        <v>0</v>
      </c>
      <c r="AL4">
        <v>102828</v>
      </c>
      <c r="AM4">
        <v>0</v>
      </c>
      <c r="AN4">
        <v>102828</v>
      </c>
      <c r="AO4">
        <v>0</v>
      </c>
      <c r="AP4" s="1" t="s">
        <v>72</v>
      </c>
      <c r="AQ4">
        <v>1</v>
      </c>
      <c r="AR4" s="1" t="s">
        <v>233</v>
      </c>
      <c r="AS4" t="s">
        <v>208</v>
      </c>
      <c r="AT4">
        <v>210</v>
      </c>
      <c r="AU4" s="1" t="s">
        <v>191</v>
      </c>
      <c r="AV4" s="3">
        <v>42916</v>
      </c>
      <c r="AW4" s="3">
        <v>42916</v>
      </c>
      <c r="AX4" s="3">
        <v>42916</v>
      </c>
      <c r="AY4" s="1" t="s">
        <v>85</v>
      </c>
      <c r="AZ4" s="1" t="s">
        <v>208</v>
      </c>
      <c r="BA4">
        <v>1476</v>
      </c>
      <c r="BB4">
        <v>7</v>
      </c>
      <c r="BC4">
        <v>45467.08</v>
      </c>
      <c r="BD4" s="1"/>
      <c r="BF4" s="1"/>
      <c r="BG4" s="1"/>
      <c r="BJ4" s="1"/>
      <c r="BK4" s="1"/>
      <c r="BL4" s="1"/>
      <c r="BO4" s="1"/>
      <c r="BP4" s="1"/>
      <c r="BQ4">
        <v>17</v>
      </c>
      <c r="BR4">
        <v>45467.08</v>
      </c>
      <c r="BS4">
        <v>45467.08</v>
      </c>
    </row>
    <row r="5" spans="1:71" x14ac:dyDescent="0.35">
      <c r="A5" s="1" t="s">
        <v>67</v>
      </c>
      <c r="B5" s="1" t="s">
        <v>68</v>
      </c>
      <c r="C5" s="1" t="s">
        <v>69</v>
      </c>
      <c r="D5">
        <v>1</v>
      </c>
      <c r="E5">
        <v>1</v>
      </c>
      <c r="F5" s="2">
        <v>43420.69021990741</v>
      </c>
      <c r="G5" s="3">
        <v>42887</v>
      </c>
      <c r="H5" s="3">
        <v>42916</v>
      </c>
      <c r="I5" s="1" t="s">
        <v>70</v>
      </c>
      <c r="J5">
        <v>1234</v>
      </c>
      <c r="K5">
        <v>1231234455</v>
      </c>
      <c r="L5" s="1" t="s">
        <v>151</v>
      </c>
      <c r="N5" s="1" t="s">
        <v>71</v>
      </c>
      <c r="O5" s="1" t="s">
        <v>84</v>
      </c>
      <c r="P5" s="1" t="s">
        <v>84</v>
      </c>
      <c r="Q5" s="1" t="s">
        <v>84</v>
      </c>
      <c r="R5" s="1"/>
      <c r="S5" t="s">
        <v>84</v>
      </c>
      <c r="U5" s="1" t="s">
        <v>84</v>
      </c>
      <c r="V5" s="1" t="s">
        <v>84</v>
      </c>
      <c r="W5" s="1" t="s">
        <v>84</v>
      </c>
      <c r="X5" s="1" t="s">
        <v>72</v>
      </c>
      <c r="Y5" s="1" t="s">
        <v>210</v>
      </c>
      <c r="Z5" s="1" t="s">
        <v>211</v>
      </c>
      <c r="AA5" s="1" t="s">
        <v>73</v>
      </c>
      <c r="AB5">
        <v>2</v>
      </c>
      <c r="AC5" s="1" t="s">
        <v>76</v>
      </c>
      <c r="AD5">
        <v>201</v>
      </c>
      <c r="AE5" s="1" t="s">
        <v>80</v>
      </c>
      <c r="AF5" t="s">
        <v>212</v>
      </c>
      <c r="AG5" s="1" t="s">
        <v>213</v>
      </c>
      <c r="AH5">
        <v>0</v>
      </c>
      <c r="AI5">
        <v>0</v>
      </c>
      <c r="AJ5">
        <v>0</v>
      </c>
      <c r="AK5">
        <v>0</v>
      </c>
      <c r="AL5">
        <v>47318.1</v>
      </c>
      <c r="AM5">
        <v>0</v>
      </c>
      <c r="AN5">
        <v>47318.1</v>
      </c>
      <c r="AO5">
        <v>0</v>
      </c>
      <c r="AP5" s="1" t="s">
        <v>72</v>
      </c>
      <c r="AQ5">
        <v>1</v>
      </c>
      <c r="AR5" s="1" t="s">
        <v>233</v>
      </c>
      <c r="AS5" t="s">
        <v>208</v>
      </c>
      <c r="AT5">
        <v>210</v>
      </c>
      <c r="AU5" s="1" t="s">
        <v>191</v>
      </c>
      <c r="AV5" s="3">
        <v>42916</v>
      </c>
      <c r="AW5" s="3">
        <v>42916</v>
      </c>
      <c r="AX5" s="3">
        <v>42916</v>
      </c>
      <c r="AY5" s="1" t="s">
        <v>85</v>
      </c>
      <c r="AZ5" s="1" t="s">
        <v>208</v>
      </c>
      <c r="BA5">
        <v>1476</v>
      </c>
      <c r="BB5">
        <v>7</v>
      </c>
      <c r="BC5">
        <v>45467.08</v>
      </c>
      <c r="BD5" s="1"/>
      <c r="BF5" s="1"/>
      <c r="BG5" s="1"/>
      <c r="BJ5" s="1"/>
      <c r="BK5" s="1"/>
      <c r="BL5" s="1"/>
      <c r="BO5" s="1"/>
      <c r="BP5" s="1"/>
      <c r="BQ5">
        <v>17</v>
      </c>
      <c r="BR5">
        <v>45467.08</v>
      </c>
      <c r="BS5">
        <v>45467.08</v>
      </c>
    </row>
    <row r="6" spans="1:71" x14ac:dyDescent="0.35">
      <c r="A6" s="1" t="s">
        <v>67</v>
      </c>
      <c r="B6" s="1" t="s">
        <v>68</v>
      </c>
      <c r="C6" s="1" t="s">
        <v>69</v>
      </c>
      <c r="D6">
        <v>1</v>
      </c>
      <c r="E6">
        <v>1</v>
      </c>
      <c r="F6" s="2">
        <v>43420.69021990741</v>
      </c>
      <c r="G6" s="3">
        <v>42887</v>
      </c>
      <c r="H6" s="3">
        <v>42916</v>
      </c>
      <c r="I6" s="1" t="s">
        <v>70</v>
      </c>
      <c r="J6">
        <v>1234</v>
      </c>
      <c r="K6">
        <v>1231234455</v>
      </c>
      <c r="L6" s="1" t="s">
        <v>151</v>
      </c>
      <c r="N6" s="1" t="s">
        <v>71</v>
      </c>
      <c r="O6" s="1" t="s">
        <v>84</v>
      </c>
      <c r="P6" s="1" t="s">
        <v>84</v>
      </c>
      <c r="Q6" s="1" t="s">
        <v>84</v>
      </c>
      <c r="R6" s="1"/>
      <c r="S6" t="s">
        <v>84</v>
      </c>
      <c r="U6" s="1" t="s">
        <v>84</v>
      </c>
      <c r="V6" s="1" t="s">
        <v>84</v>
      </c>
      <c r="W6" s="1" t="s">
        <v>84</v>
      </c>
      <c r="X6" s="1" t="s">
        <v>72</v>
      </c>
      <c r="Y6" s="1" t="s">
        <v>152</v>
      </c>
      <c r="Z6" s="1" t="s">
        <v>164</v>
      </c>
      <c r="AA6" s="1" t="s">
        <v>73</v>
      </c>
      <c r="AB6">
        <v>2</v>
      </c>
      <c r="AC6" s="1" t="s">
        <v>76</v>
      </c>
      <c r="AD6">
        <v>202</v>
      </c>
      <c r="AE6" s="1" t="s">
        <v>81</v>
      </c>
      <c r="AF6" t="s">
        <v>178</v>
      </c>
      <c r="AG6" s="1" t="s">
        <v>182</v>
      </c>
      <c r="AH6">
        <v>0</v>
      </c>
      <c r="AI6">
        <v>0</v>
      </c>
      <c r="AJ6">
        <v>0</v>
      </c>
      <c r="AK6">
        <v>0</v>
      </c>
      <c r="AL6">
        <v>0</v>
      </c>
      <c r="AM6">
        <v>1472.87</v>
      </c>
      <c r="AN6">
        <v>0</v>
      </c>
      <c r="AO6">
        <v>1472.87</v>
      </c>
      <c r="AP6" s="1" t="s">
        <v>72</v>
      </c>
      <c r="AQ6">
        <v>1</v>
      </c>
      <c r="AR6" s="1" t="s">
        <v>233</v>
      </c>
      <c r="AS6" t="s">
        <v>208</v>
      </c>
      <c r="AT6">
        <v>210</v>
      </c>
      <c r="AU6" s="1" t="s">
        <v>191</v>
      </c>
      <c r="AV6" s="3">
        <v>42916</v>
      </c>
      <c r="AW6" s="3">
        <v>42916</v>
      </c>
      <c r="AX6" s="3">
        <v>42916</v>
      </c>
      <c r="AY6" s="1" t="s">
        <v>85</v>
      </c>
      <c r="AZ6" s="1" t="s">
        <v>208</v>
      </c>
      <c r="BA6">
        <v>1476</v>
      </c>
      <c r="BB6">
        <v>7</v>
      </c>
      <c r="BC6">
        <v>45467.08</v>
      </c>
      <c r="BD6" s="1"/>
      <c r="BF6" s="1"/>
      <c r="BG6" s="1"/>
      <c r="BJ6" s="1"/>
      <c r="BK6" s="1"/>
      <c r="BL6" s="1"/>
      <c r="BO6" s="1"/>
      <c r="BP6" s="1"/>
      <c r="BQ6">
        <v>17</v>
      </c>
      <c r="BR6">
        <v>45467.08</v>
      </c>
      <c r="BS6">
        <v>45467.08</v>
      </c>
    </row>
    <row r="7" spans="1:71" x14ac:dyDescent="0.35">
      <c r="A7" s="1" t="s">
        <v>67</v>
      </c>
      <c r="B7" s="1" t="s">
        <v>68</v>
      </c>
      <c r="C7" s="1" t="s">
        <v>69</v>
      </c>
      <c r="D7">
        <v>1</v>
      </c>
      <c r="E7">
        <v>1</v>
      </c>
      <c r="F7" s="2">
        <v>43420.69021990741</v>
      </c>
      <c r="G7" s="3">
        <v>42887</v>
      </c>
      <c r="H7" s="3">
        <v>42916</v>
      </c>
      <c r="I7" s="1" t="s">
        <v>70</v>
      </c>
      <c r="J7">
        <v>1234</v>
      </c>
      <c r="K7">
        <v>1231234455</v>
      </c>
      <c r="L7" s="1" t="s">
        <v>151</v>
      </c>
      <c r="N7" s="1" t="s">
        <v>71</v>
      </c>
      <c r="O7" s="1" t="s">
        <v>84</v>
      </c>
      <c r="P7" s="1" t="s">
        <v>84</v>
      </c>
      <c r="Q7" s="1" t="s">
        <v>84</v>
      </c>
      <c r="R7" s="1"/>
      <c r="S7" t="s">
        <v>84</v>
      </c>
      <c r="U7" s="1" t="s">
        <v>84</v>
      </c>
      <c r="V7" s="1" t="s">
        <v>84</v>
      </c>
      <c r="W7" s="1" t="s">
        <v>84</v>
      </c>
      <c r="X7" s="1" t="s">
        <v>72</v>
      </c>
      <c r="Y7" s="1" t="s">
        <v>153</v>
      </c>
      <c r="Z7" s="1" t="s">
        <v>165</v>
      </c>
      <c r="AA7" s="1" t="s">
        <v>73</v>
      </c>
      <c r="AB7">
        <v>2</v>
      </c>
      <c r="AC7" s="1" t="s">
        <v>76</v>
      </c>
      <c r="AD7">
        <v>202</v>
      </c>
      <c r="AE7" s="1" t="s">
        <v>81</v>
      </c>
      <c r="AF7" t="s">
        <v>179</v>
      </c>
      <c r="AG7" s="1" t="s">
        <v>183</v>
      </c>
      <c r="AH7">
        <v>0</v>
      </c>
      <c r="AI7">
        <v>0</v>
      </c>
      <c r="AJ7">
        <v>0</v>
      </c>
      <c r="AK7">
        <v>0</v>
      </c>
      <c r="AL7">
        <v>0</v>
      </c>
      <c r="AM7">
        <v>2337</v>
      </c>
      <c r="AN7">
        <v>0</v>
      </c>
      <c r="AO7">
        <v>2337</v>
      </c>
      <c r="AP7" s="1" t="s">
        <v>72</v>
      </c>
      <c r="AQ7">
        <v>1</v>
      </c>
      <c r="AR7" s="1" t="s">
        <v>233</v>
      </c>
      <c r="AS7" t="s">
        <v>208</v>
      </c>
      <c r="AT7">
        <v>210</v>
      </c>
      <c r="AU7" s="1" t="s">
        <v>191</v>
      </c>
      <c r="AV7" s="3">
        <v>42916</v>
      </c>
      <c r="AW7" s="3">
        <v>42916</v>
      </c>
      <c r="AX7" s="3">
        <v>42916</v>
      </c>
      <c r="AY7" s="1" t="s">
        <v>85</v>
      </c>
      <c r="AZ7" s="1" t="s">
        <v>208</v>
      </c>
      <c r="BA7">
        <v>1476</v>
      </c>
      <c r="BB7">
        <v>7</v>
      </c>
      <c r="BC7">
        <v>45467.08</v>
      </c>
      <c r="BD7" s="1"/>
      <c r="BF7" s="1"/>
      <c r="BG7" s="1"/>
      <c r="BJ7" s="1"/>
      <c r="BK7" s="1"/>
      <c r="BL7" s="1"/>
      <c r="BO7" s="1"/>
      <c r="BP7" s="1"/>
      <c r="BQ7">
        <v>17</v>
      </c>
      <c r="BR7">
        <v>45467.08</v>
      </c>
      <c r="BS7">
        <v>45467.08</v>
      </c>
    </row>
    <row r="8" spans="1:71" x14ac:dyDescent="0.35">
      <c r="A8" s="1" t="s">
        <v>67</v>
      </c>
      <c r="B8" s="1" t="s">
        <v>68</v>
      </c>
      <c r="C8" s="1" t="s">
        <v>69</v>
      </c>
      <c r="D8">
        <v>1</v>
      </c>
      <c r="E8">
        <v>1</v>
      </c>
      <c r="F8" s="2">
        <v>43420.69021990741</v>
      </c>
      <c r="G8" s="3">
        <v>42887</v>
      </c>
      <c r="H8" s="3">
        <v>42916</v>
      </c>
      <c r="I8" s="1" t="s">
        <v>70</v>
      </c>
      <c r="J8">
        <v>1234</v>
      </c>
      <c r="K8">
        <v>1231234455</v>
      </c>
      <c r="L8" s="1" t="s">
        <v>151</v>
      </c>
      <c r="N8" s="1" t="s">
        <v>71</v>
      </c>
      <c r="O8" s="1" t="s">
        <v>84</v>
      </c>
      <c r="P8" s="1" t="s">
        <v>84</v>
      </c>
      <c r="Q8" s="1" t="s">
        <v>84</v>
      </c>
      <c r="R8" s="1"/>
      <c r="S8" t="s">
        <v>84</v>
      </c>
      <c r="U8" s="1" t="s">
        <v>84</v>
      </c>
      <c r="V8" s="1" t="s">
        <v>84</v>
      </c>
      <c r="W8" s="1" t="s">
        <v>84</v>
      </c>
      <c r="X8" s="1" t="s">
        <v>72</v>
      </c>
      <c r="Y8" s="1" t="s">
        <v>154</v>
      </c>
      <c r="Z8" s="1" t="s">
        <v>166</v>
      </c>
      <c r="AA8" s="1" t="s">
        <v>73</v>
      </c>
      <c r="AB8">
        <v>2</v>
      </c>
      <c r="AC8" s="1" t="s">
        <v>76</v>
      </c>
      <c r="AD8">
        <v>202</v>
      </c>
      <c r="AE8" s="1" t="s">
        <v>81</v>
      </c>
      <c r="AF8" t="s">
        <v>180</v>
      </c>
      <c r="AG8" s="1" t="s">
        <v>184</v>
      </c>
      <c r="AH8">
        <v>0</v>
      </c>
      <c r="AI8">
        <v>0</v>
      </c>
      <c r="AJ8">
        <v>0</v>
      </c>
      <c r="AK8">
        <v>0</v>
      </c>
      <c r="AL8">
        <v>0</v>
      </c>
      <c r="AM8">
        <v>4290</v>
      </c>
      <c r="AN8">
        <v>0</v>
      </c>
      <c r="AO8">
        <v>4290</v>
      </c>
      <c r="AP8" s="1" t="s">
        <v>72</v>
      </c>
      <c r="AQ8">
        <v>1</v>
      </c>
      <c r="AR8" s="1" t="s">
        <v>233</v>
      </c>
      <c r="AS8" t="s">
        <v>208</v>
      </c>
      <c r="AT8">
        <v>210</v>
      </c>
      <c r="AU8" s="1" t="s">
        <v>191</v>
      </c>
      <c r="AV8" s="3">
        <v>42916</v>
      </c>
      <c r="AW8" s="3">
        <v>42916</v>
      </c>
      <c r="AX8" s="3">
        <v>42916</v>
      </c>
      <c r="AY8" s="1" t="s">
        <v>85</v>
      </c>
      <c r="AZ8" s="1" t="s">
        <v>208</v>
      </c>
      <c r="BA8">
        <v>1476</v>
      </c>
      <c r="BB8">
        <v>7</v>
      </c>
      <c r="BC8">
        <v>45467.08</v>
      </c>
      <c r="BD8" s="1"/>
      <c r="BF8" s="1"/>
      <c r="BG8" s="1"/>
      <c r="BJ8" s="1"/>
      <c r="BK8" s="1"/>
      <c r="BL8" s="1"/>
      <c r="BO8" s="1"/>
      <c r="BP8" s="1"/>
      <c r="BQ8">
        <v>17</v>
      </c>
      <c r="BR8">
        <v>45467.08</v>
      </c>
      <c r="BS8">
        <v>45467.08</v>
      </c>
    </row>
    <row r="9" spans="1:71" x14ac:dyDescent="0.35">
      <c r="A9" s="1" t="s">
        <v>67</v>
      </c>
      <c r="B9" s="1" t="s">
        <v>68</v>
      </c>
      <c r="C9" s="1" t="s">
        <v>69</v>
      </c>
      <c r="D9">
        <v>1</v>
      </c>
      <c r="E9">
        <v>1</v>
      </c>
      <c r="F9" s="2">
        <v>43420.69021990741</v>
      </c>
      <c r="G9" s="3">
        <v>42887</v>
      </c>
      <c r="H9" s="3">
        <v>42916</v>
      </c>
      <c r="I9" s="1" t="s">
        <v>70</v>
      </c>
      <c r="J9">
        <v>1234</v>
      </c>
      <c r="K9">
        <v>1231234455</v>
      </c>
      <c r="L9" s="1" t="s">
        <v>151</v>
      </c>
      <c r="N9" s="1" t="s">
        <v>71</v>
      </c>
      <c r="O9" s="1" t="s">
        <v>84</v>
      </c>
      <c r="P9" s="1" t="s">
        <v>84</v>
      </c>
      <c r="Q9" s="1" t="s">
        <v>84</v>
      </c>
      <c r="R9" s="1"/>
      <c r="S9" t="s">
        <v>84</v>
      </c>
      <c r="U9" s="1" t="s">
        <v>84</v>
      </c>
      <c r="V9" s="1" t="s">
        <v>84</v>
      </c>
      <c r="W9" s="1" t="s">
        <v>84</v>
      </c>
      <c r="X9" s="1" t="s">
        <v>72</v>
      </c>
      <c r="Y9" s="1" t="s">
        <v>198</v>
      </c>
      <c r="Z9" s="1" t="s">
        <v>201</v>
      </c>
      <c r="AA9" s="1" t="s">
        <v>73</v>
      </c>
      <c r="AB9">
        <v>2</v>
      </c>
      <c r="AC9" s="1" t="s">
        <v>76</v>
      </c>
      <c r="AD9">
        <v>202</v>
      </c>
      <c r="AE9" s="1" t="s">
        <v>81</v>
      </c>
      <c r="AF9" t="s">
        <v>205</v>
      </c>
      <c r="AG9" s="1" t="s">
        <v>207</v>
      </c>
      <c r="AH9">
        <v>0</v>
      </c>
      <c r="AI9">
        <v>0</v>
      </c>
      <c r="AJ9">
        <v>0</v>
      </c>
      <c r="AK9">
        <v>1476</v>
      </c>
      <c r="AL9">
        <v>0</v>
      </c>
      <c r="AM9">
        <v>5904</v>
      </c>
      <c r="AN9">
        <v>0</v>
      </c>
      <c r="AO9">
        <v>5904</v>
      </c>
      <c r="AP9" s="1" t="s">
        <v>72</v>
      </c>
      <c r="AQ9">
        <v>1</v>
      </c>
      <c r="AR9" s="1" t="s">
        <v>233</v>
      </c>
      <c r="AS9" t="s">
        <v>208</v>
      </c>
      <c r="AT9">
        <v>210</v>
      </c>
      <c r="AU9" s="1" t="s">
        <v>191</v>
      </c>
      <c r="AV9" s="3">
        <v>42916</v>
      </c>
      <c r="AW9" s="3">
        <v>42916</v>
      </c>
      <c r="AX9" s="3">
        <v>42916</v>
      </c>
      <c r="AY9" s="1" t="s">
        <v>85</v>
      </c>
      <c r="AZ9" s="1" t="s">
        <v>208</v>
      </c>
      <c r="BA9">
        <v>1476</v>
      </c>
      <c r="BB9">
        <v>7</v>
      </c>
      <c r="BC9">
        <v>45467.08</v>
      </c>
      <c r="BD9" s="1"/>
      <c r="BF9" s="1"/>
      <c r="BG9" s="1"/>
      <c r="BJ9" s="1"/>
      <c r="BK9" s="1"/>
      <c r="BL9" s="1"/>
      <c r="BO9" s="1"/>
      <c r="BP9" s="1"/>
      <c r="BQ9">
        <v>17</v>
      </c>
      <c r="BR9">
        <v>45467.08</v>
      </c>
      <c r="BS9">
        <v>45467.08</v>
      </c>
    </row>
    <row r="10" spans="1:71" x14ac:dyDescent="0.35">
      <c r="A10" s="1" t="s">
        <v>67</v>
      </c>
      <c r="B10" s="1" t="s">
        <v>68</v>
      </c>
      <c r="C10" s="1" t="s">
        <v>69</v>
      </c>
      <c r="D10">
        <v>1</v>
      </c>
      <c r="E10">
        <v>1</v>
      </c>
      <c r="F10" s="2">
        <v>43420.69021990741</v>
      </c>
      <c r="G10" s="3">
        <v>42887</v>
      </c>
      <c r="H10" s="3">
        <v>42916</v>
      </c>
      <c r="I10" s="1" t="s">
        <v>70</v>
      </c>
      <c r="J10">
        <v>1234</v>
      </c>
      <c r="K10">
        <v>1231234455</v>
      </c>
      <c r="L10" s="1" t="s">
        <v>151</v>
      </c>
      <c r="N10" s="1" t="s">
        <v>71</v>
      </c>
      <c r="O10" s="1" t="s">
        <v>84</v>
      </c>
      <c r="P10" s="1" t="s">
        <v>84</v>
      </c>
      <c r="Q10" s="1" t="s">
        <v>84</v>
      </c>
      <c r="R10" s="1"/>
      <c r="S10" t="s">
        <v>84</v>
      </c>
      <c r="U10" s="1" t="s">
        <v>84</v>
      </c>
      <c r="V10" s="1" t="s">
        <v>84</v>
      </c>
      <c r="W10" s="1" t="s">
        <v>84</v>
      </c>
      <c r="X10" s="1" t="s">
        <v>72</v>
      </c>
      <c r="Y10" s="1" t="s">
        <v>219</v>
      </c>
      <c r="Z10" s="1" t="s">
        <v>222</v>
      </c>
      <c r="AA10" s="1" t="s">
        <v>73</v>
      </c>
      <c r="AB10">
        <v>2</v>
      </c>
      <c r="AC10" s="1" t="s">
        <v>76</v>
      </c>
      <c r="AD10">
        <v>202</v>
      </c>
      <c r="AE10" s="1" t="s">
        <v>81</v>
      </c>
      <c r="AF10" t="s">
        <v>225</v>
      </c>
      <c r="AG10" s="1" t="s">
        <v>227</v>
      </c>
      <c r="AH10">
        <v>0</v>
      </c>
      <c r="AI10">
        <v>0</v>
      </c>
      <c r="AJ10">
        <v>0</v>
      </c>
      <c r="AK10">
        <v>1102.08</v>
      </c>
      <c r="AL10">
        <v>0</v>
      </c>
      <c r="AM10">
        <v>2275.5</v>
      </c>
      <c r="AN10">
        <v>0</v>
      </c>
      <c r="AO10">
        <v>2275.5</v>
      </c>
      <c r="AP10" s="1" t="s">
        <v>72</v>
      </c>
      <c r="AQ10">
        <v>1</v>
      </c>
      <c r="AR10" s="1" t="s">
        <v>233</v>
      </c>
      <c r="AS10" t="s">
        <v>208</v>
      </c>
      <c r="AT10">
        <v>210</v>
      </c>
      <c r="AU10" s="1" t="s">
        <v>191</v>
      </c>
      <c r="AV10" s="3">
        <v>42916</v>
      </c>
      <c r="AW10" s="3">
        <v>42916</v>
      </c>
      <c r="AX10" s="3">
        <v>42916</v>
      </c>
      <c r="AY10" s="1" t="s">
        <v>85</v>
      </c>
      <c r="AZ10" s="1" t="s">
        <v>208</v>
      </c>
      <c r="BA10">
        <v>1476</v>
      </c>
      <c r="BB10">
        <v>7</v>
      </c>
      <c r="BC10">
        <v>45467.08</v>
      </c>
      <c r="BD10" s="1"/>
      <c r="BF10" s="1"/>
      <c r="BG10" s="1"/>
      <c r="BJ10" s="1"/>
      <c r="BK10" s="1"/>
      <c r="BL10" s="1"/>
      <c r="BO10" s="1"/>
      <c r="BP10" s="1"/>
      <c r="BQ10">
        <v>17</v>
      </c>
      <c r="BR10">
        <v>45467.08</v>
      </c>
      <c r="BS10">
        <v>45467.08</v>
      </c>
    </row>
    <row r="11" spans="1:71" x14ac:dyDescent="0.35">
      <c r="A11" s="1" t="s">
        <v>67</v>
      </c>
      <c r="B11" s="1" t="s">
        <v>68</v>
      </c>
      <c r="C11" s="1" t="s">
        <v>69</v>
      </c>
      <c r="D11">
        <v>1</v>
      </c>
      <c r="E11">
        <v>1</v>
      </c>
      <c r="F11" s="2">
        <v>43420.69021990741</v>
      </c>
      <c r="G11" s="3">
        <v>42887</v>
      </c>
      <c r="H11" s="3">
        <v>42916</v>
      </c>
      <c r="I11" s="1" t="s">
        <v>70</v>
      </c>
      <c r="J11">
        <v>1234</v>
      </c>
      <c r="K11">
        <v>1231234455</v>
      </c>
      <c r="L11" s="1" t="s">
        <v>151</v>
      </c>
      <c r="N11" s="1" t="s">
        <v>71</v>
      </c>
      <c r="O11" s="1" t="s">
        <v>84</v>
      </c>
      <c r="P11" s="1" t="s">
        <v>84</v>
      </c>
      <c r="Q11" s="1" t="s">
        <v>84</v>
      </c>
      <c r="R11" s="1"/>
      <c r="S11" t="s">
        <v>84</v>
      </c>
      <c r="U11" s="1" t="s">
        <v>84</v>
      </c>
      <c r="V11" s="1" t="s">
        <v>84</v>
      </c>
      <c r="W11" s="1" t="s">
        <v>84</v>
      </c>
      <c r="X11" s="1" t="s">
        <v>72</v>
      </c>
      <c r="Y11" s="1" t="s">
        <v>155</v>
      </c>
      <c r="Z11" s="1" t="s">
        <v>167</v>
      </c>
      <c r="AA11" s="1" t="s">
        <v>73</v>
      </c>
      <c r="AB11">
        <v>2</v>
      </c>
      <c r="AC11" s="1" t="s">
        <v>76</v>
      </c>
      <c r="AD11">
        <v>220</v>
      </c>
      <c r="AE11" s="1" t="s">
        <v>176</v>
      </c>
      <c r="AF11">
        <v>3</v>
      </c>
      <c r="AG11" s="1" t="s">
        <v>145</v>
      </c>
      <c r="AH11">
        <v>0</v>
      </c>
      <c r="AI11">
        <v>0</v>
      </c>
      <c r="AJ11">
        <v>0</v>
      </c>
      <c r="AK11">
        <v>1089</v>
      </c>
      <c r="AL11">
        <v>0</v>
      </c>
      <c r="AM11">
        <v>6571</v>
      </c>
      <c r="AN11">
        <v>0</v>
      </c>
      <c r="AO11">
        <v>6571</v>
      </c>
      <c r="AP11" s="1" t="s">
        <v>72</v>
      </c>
      <c r="AQ11">
        <v>1</v>
      </c>
      <c r="AR11" s="1" t="s">
        <v>233</v>
      </c>
      <c r="AS11" t="s">
        <v>208</v>
      </c>
      <c r="AT11">
        <v>210</v>
      </c>
      <c r="AU11" s="1" t="s">
        <v>191</v>
      </c>
      <c r="AV11" s="3">
        <v>42916</v>
      </c>
      <c r="AW11" s="3">
        <v>42916</v>
      </c>
      <c r="AX11" s="3">
        <v>42916</v>
      </c>
      <c r="AY11" s="1" t="s">
        <v>85</v>
      </c>
      <c r="AZ11" s="1" t="s">
        <v>208</v>
      </c>
      <c r="BA11">
        <v>1476</v>
      </c>
      <c r="BB11">
        <v>7</v>
      </c>
      <c r="BC11">
        <v>45467.08</v>
      </c>
      <c r="BD11" s="1"/>
      <c r="BF11" s="1"/>
      <c r="BG11" s="1"/>
      <c r="BJ11" s="1"/>
      <c r="BK11" s="1"/>
      <c r="BL11" s="1"/>
      <c r="BO11" s="1"/>
      <c r="BP11" s="1"/>
      <c r="BQ11">
        <v>17</v>
      </c>
      <c r="BR11">
        <v>45467.08</v>
      </c>
      <c r="BS11">
        <v>45467.08</v>
      </c>
    </row>
    <row r="12" spans="1:71" x14ac:dyDescent="0.35">
      <c r="A12" s="1" t="s">
        <v>67</v>
      </c>
      <c r="B12" s="1" t="s">
        <v>68</v>
      </c>
      <c r="C12" s="1" t="s">
        <v>69</v>
      </c>
      <c r="D12">
        <v>1</v>
      </c>
      <c r="E12">
        <v>1</v>
      </c>
      <c r="F12" s="2">
        <v>43420.69021990741</v>
      </c>
      <c r="G12" s="3">
        <v>42887</v>
      </c>
      <c r="H12" s="3">
        <v>42916</v>
      </c>
      <c r="I12" s="1" t="s">
        <v>70</v>
      </c>
      <c r="J12">
        <v>1234</v>
      </c>
      <c r="K12">
        <v>1231234455</v>
      </c>
      <c r="L12" s="1" t="s">
        <v>151</v>
      </c>
      <c r="N12" s="1" t="s">
        <v>71</v>
      </c>
      <c r="O12" s="1" t="s">
        <v>84</v>
      </c>
      <c r="P12" s="1" t="s">
        <v>84</v>
      </c>
      <c r="Q12" s="1" t="s">
        <v>84</v>
      </c>
      <c r="R12" s="1"/>
      <c r="S12" t="s">
        <v>84</v>
      </c>
      <c r="U12" s="1" t="s">
        <v>84</v>
      </c>
      <c r="V12" s="1" t="s">
        <v>84</v>
      </c>
      <c r="W12" s="1" t="s">
        <v>84</v>
      </c>
      <c r="X12" s="1" t="s">
        <v>72</v>
      </c>
      <c r="Y12" s="1" t="s">
        <v>110</v>
      </c>
      <c r="Z12" s="1" t="s">
        <v>113</v>
      </c>
      <c r="AA12" s="1" t="s">
        <v>73</v>
      </c>
      <c r="AB12">
        <v>2</v>
      </c>
      <c r="AC12" s="1" t="s">
        <v>76</v>
      </c>
      <c r="AD12">
        <v>221</v>
      </c>
      <c r="AE12" s="1" t="s">
        <v>116</v>
      </c>
      <c r="AF12">
        <v>1</v>
      </c>
      <c r="AG12" s="1" t="s">
        <v>119</v>
      </c>
      <c r="AH12">
        <v>0</v>
      </c>
      <c r="AI12">
        <v>0</v>
      </c>
      <c r="AJ12">
        <v>0</v>
      </c>
      <c r="AK12">
        <v>5750</v>
      </c>
      <c r="AL12">
        <v>437</v>
      </c>
      <c r="AM12">
        <v>31572.1</v>
      </c>
      <c r="AN12">
        <v>0</v>
      </c>
      <c r="AO12">
        <v>31135.1</v>
      </c>
      <c r="AP12" s="1" t="s">
        <v>72</v>
      </c>
      <c r="AQ12">
        <v>1</v>
      </c>
      <c r="AR12" s="1" t="s">
        <v>233</v>
      </c>
      <c r="AS12" t="s">
        <v>208</v>
      </c>
      <c r="AT12">
        <v>210</v>
      </c>
      <c r="AU12" s="1" t="s">
        <v>191</v>
      </c>
      <c r="AV12" s="3">
        <v>42916</v>
      </c>
      <c r="AW12" s="3">
        <v>42916</v>
      </c>
      <c r="AX12" s="3">
        <v>42916</v>
      </c>
      <c r="AY12" s="1" t="s">
        <v>85</v>
      </c>
      <c r="AZ12" s="1" t="s">
        <v>208</v>
      </c>
      <c r="BA12">
        <v>1476</v>
      </c>
      <c r="BB12">
        <v>7</v>
      </c>
      <c r="BC12">
        <v>45467.08</v>
      </c>
      <c r="BD12" s="1"/>
      <c r="BF12" s="1"/>
      <c r="BG12" s="1"/>
      <c r="BJ12" s="1"/>
      <c r="BK12" s="1"/>
      <c r="BL12" s="1"/>
      <c r="BO12" s="1"/>
      <c r="BP12" s="1"/>
      <c r="BQ12">
        <v>17</v>
      </c>
      <c r="BR12">
        <v>45467.08</v>
      </c>
      <c r="BS12">
        <v>45467.08</v>
      </c>
    </row>
    <row r="13" spans="1:71" x14ac:dyDescent="0.35">
      <c r="A13" s="1" t="s">
        <v>67</v>
      </c>
      <c r="B13" s="1" t="s">
        <v>68</v>
      </c>
      <c r="C13" s="1" t="s">
        <v>69</v>
      </c>
      <c r="D13">
        <v>1</v>
      </c>
      <c r="E13">
        <v>1</v>
      </c>
      <c r="F13" s="2">
        <v>43420.69021990741</v>
      </c>
      <c r="G13" s="3">
        <v>42887</v>
      </c>
      <c r="H13" s="3">
        <v>42916</v>
      </c>
      <c r="I13" s="1" t="s">
        <v>70</v>
      </c>
      <c r="J13">
        <v>1234</v>
      </c>
      <c r="K13">
        <v>1231234455</v>
      </c>
      <c r="L13" s="1" t="s">
        <v>151</v>
      </c>
      <c r="N13" s="1" t="s">
        <v>71</v>
      </c>
      <c r="O13" s="1" t="s">
        <v>84</v>
      </c>
      <c r="P13" s="1" t="s">
        <v>84</v>
      </c>
      <c r="Q13" s="1" t="s">
        <v>84</v>
      </c>
      <c r="R13" s="1"/>
      <c r="S13" t="s">
        <v>84</v>
      </c>
      <c r="U13" s="1" t="s">
        <v>84</v>
      </c>
      <c r="V13" s="1" t="s">
        <v>84</v>
      </c>
      <c r="W13" s="1" t="s">
        <v>84</v>
      </c>
      <c r="X13" s="1" t="s">
        <v>72</v>
      </c>
      <c r="Y13" s="1" t="s">
        <v>111</v>
      </c>
      <c r="Z13" s="1" t="s">
        <v>114</v>
      </c>
      <c r="AA13" s="1" t="s">
        <v>73</v>
      </c>
      <c r="AB13">
        <v>2</v>
      </c>
      <c r="AC13" s="1" t="s">
        <v>76</v>
      </c>
      <c r="AD13">
        <v>221</v>
      </c>
      <c r="AE13" s="1" t="s">
        <v>116</v>
      </c>
      <c r="AF13">
        <v>2</v>
      </c>
      <c r="AG13" s="1" t="s">
        <v>120</v>
      </c>
      <c r="AH13">
        <v>0</v>
      </c>
      <c r="AI13">
        <v>0</v>
      </c>
      <c r="AJ13">
        <v>482.08</v>
      </c>
      <c r="AK13">
        <v>0</v>
      </c>
      <c r="AL13">
        <v>2607.11</v>
      </c>
      <c r="AM13">
        <v>0</v>
      </c>
      <c r="AN13">
        <v>2607.11</v>
      </c>
      <c r="AO13">
        <v>0</v>
      </c>
      <c r="AP13" s="1" t="s">
        <v>72</v>
      </c>
      <c r="AQ13">
        <v>1</v>
      </c>
      <c r="AR13" s="1" t="s">
        <v>233</v>
      </c>
      <c r="AS13" t="s">
        <v>208</v>
      </c>
      <c r="AT13">
        <v>210</v>
      </c>
      <c r="AU13" s="1" t="s">
        <v>191</v>
      </c>
      <c r="AV13" s="3">
        <v>42916</v>
      </c>
      <c r="AW13" s="3">
        <v>42916</v>
      </c>
      <c r="AX13" s="3">
        <v>42916</v>
      </c>
      <c r="AY13" s="1" t="s">
        <v>85</v>
      </c>
      <c r="AZ13" s="1" t="s">
        <v>208</v>
      </c>
      <c r="BA13">
        <v>1476</v>
      </c>
      <c r="BB13">
        <v>7</v>
      </c>
      <c r="BC13">
        <v>45467.08</v>
      </c>
      <c r="BD13" s="1"/>
      <c r="BF13" s="1"/>
      <c r="BG13" s="1"/>
      <c r="BJ13" s="1"/>
      <c r="BK13" s="1"/>
      <c r="BL13" s="1"/>
      <c r="BO13" s="1"/>
      <c r="BP13" s="1"/>
      <c r="BQ13">
        <v>17</v>
      </c>
      <c r="BR13">
        <v>45467.08</v>
      </c>
      <c r="BS13">
        <v>45467.08</v>
      </c>
    </row>
    <row r="14" spans="1:71" x14ac:dyDescent="0.35">
      <c r="A14" s="1" t="s">
        <v>67</v>
      </c>
      <c r="B14" s="1" t="s">
        <v>68</v>
      </c>
      <c r="C14" s="1" t="s">
        <v>69</v>
      </c>
      <c r="D14">
        <v>1</v>
      </c>
      <c r="E14">
        <v>1</v>
      </c>
      <c r="F14" s="2">
        <v>43420.69021990741</v>
      </c>
      <c r="G14" s="3">
        <v>42887</v>
      </c>
      <c r="H14" s="3">
        <v>42916</v>
      </c>
      <c r="I14" s="1" t="s">
        <v>70</v>
      </c>
      <c r="J14">
        <v>1234</v>
      </c>
      <c r="K14">
        <v>1231234455</v>
      </c>
      <c r="L14" s="1" t="s">
        <v>151</v>
      </c>
      <c r="N14" s="1" t="s">
        <v>71</v>
      </c>
      <c r="O14" s="1" t="s">
        <v>84</v>
      </c>
      <c r="P14" s="1" t="s">
        <v>84</v>
      </c>
      <c r="Q14" s="1" t="s">
        <v>84</v>
      </c>
      <c r="R14" s="1"/>
      <c r="S14" t="s">
        <v>84</v>
      </c>
      <c r="U14" s="1" t="s">
        <v>84</v>
      </c>
      <c r="V14" s="1" t="s">
        <v>84</v>
      </c>
      <c r="W14" s="1" t="s">
        <v>84</v>
      </c>
      <c r="X14" s="1" t="s">
        <v>72</v>
      </c>
      <c r="Y14" s="1" t="s">
        <v>156</v>
      </c>
      <c r="Z14" s="1" t="s">
        <v>141</v>
      </c>
      <c r="AA14" s="1" t="s">
        <v>73</v>
      </c>
      <c r="AB14">
        <v>2</v>
      </c>
      <c r="AC14" s="1" t="s">
        <v>76</v>
      </c>
      <c r="AD14">
        <v>230</v>
      </c>
      <c r="AE14" s="1" t="s">
        <v>141</v>
      </c>
      <c r="AG14" s="1" t="s">
        <v>141</v>
      </c>
      <c r="AH14">
        <v>0</v>
      </c>
      <c r="AI14">
        <v>0</v>
      </c>
      <c r="AJ14">
        <v>0</v>
      </c>
      <c r="AK14">
        <v>11050</v>
      </c>
      <c r="AL14">
        <v>0</v>
      </c>
      <c r="AM14">
        <v>60360</v>
      </c>
      <c r="AN14">
        <v>0</v>
      </c>
      <c r="AO14">
        <v>60360</v>
      </c>
      <c r="AP14" s="1" t="s">
        <v>72</v>
      </c>
      <c r="AQ14">
        <v>1</v>
      </c>
      <c r="AR14" s="1" t="s">
        <v>233</v>
      </c>
      <c r="AS14" t="s">
        <v>208</v>
      </c>
      <c r="AT14">
        <v>210</v>
      </c>
      <c r="AU14" s="1" t="s">
        <v>191</v>
      </c>
      <c r="AV14" s="3">
        <v>42916</v>
      </c>
      <c r="AW14" s="3">
        <v>42916</v>
      </c>
      <c r="AX14" s="3">
        <v>42916</v>
      </c>
      <c r="AY14" s="1" t="s">
        <v>85</v>
      </c>
      <c r="AZ14" s="1" t="s">
        <v>208</v>
      </c>
      <c r="BA14">
        <v>1476</v>
      </c>
      <c r="BB14">
        <v>7</v>
      </c>
      <c r="BC14">
        <v>45467.08</v>
      </c>
      <c r="BD14" s="1"/>
      <c r="BF14" s="1"/>
      <c r="BG14" s="1"/>
      <c r="BJ14" s="1"/>
      <c r="BK14" s="1"/>
      <c r="BL14" s="1"/>
      <c r="BO14" s="1"/>
      <c r="BP14" s="1"/>
      <c r="BQ14">
        <v>17</v>
      </c>
      <c r="BR14">
        <v>45467.08</v>
      </c>
      <c r="BS14">
        <v>45467.08</v>
      </c>
    </row>
    <row r="15" spans="1:71" x14ac:dyDescent="0.35">
      <c r="A15" s="1" t="s">
        <v>67</v>
      </c>
      <c r="B15" s="1" t="s">
        <v>68</v>
      </c>
      <c r="C15" s="1" t="s">
        <v>69</v>
      </c>
      <c r="D15">
        <v>1</v>
      </c>
      <c r="E15">
        <v>1</v>
      </c>
      <c r="F15" s="2">
        <v>43420.69021990741</v>
      </c>
      <c r="G15" s="3">
        <v>42887</v>
      </c>
      <c r="H15" s="3">
        <v>42916</v>
      </c>
      <c r="I15" s="1" t="s">
        <v>70</v>
      </c>
      <c r="J15">
        <v>1234</v>
      </c>
      <c r="K15">
        <v>1231234455</v>
      </c>
      <c r="L15" s="1" t="s">
        <v>151</v>
      </c>
      <c r="N15" s="1" t="s">
        <v>71</v>
      </c>
      <c r="O15" s="1" t="s">
        <v>84</v>
      </c>
      <c r="P15" s="1" t="s">
        <v>84</v>
      </c>
      <c r="Q15" s="1" t="s">
        <v>84</v>
      </c>
      <c r="R15" s="1"/>
      <c r="S15" t="s">
        <v>84</v>
      </c>
      <c r="U15" s="1" t="s">
        <v>84</v>
      </c>
      <c r="V15" s="1" t="s">
        <v>84</v>
      </c>
      <c r="W15" s="1" t="s">
        <v>84</v>
      </c>
      <c r="X15" s="1" t="s">
        <v>72</v>
      </c>
      <c r="Y15" s="1" t="s">
        <v>126</v>
      </c>
      <c r="Z15" s="1" t="s">
        <v>128</v>
      </c>
      <c r="AA15" s="1" t="s">
        <v>74</v>
      </c>
      <c r="AB15">
        <v>4</v>
      </c>
      <c r="AC15" s="1" t="s">
        <v>77</v>
      </c>
      <c r="AD15">
        <v>401</v>
      </c>
      <c r="AE15" s="1" t="s">
        <v>83</v>
      </c>
      <c r="AF15" t="s">
        <v>129</v>
      </c>
      <c r="AG15" s="1" t="s">
        <v>131</v>
      </c>
      <c r="AH15">
        <v>0</v>
      </c>
      <c r="AI15">
        <v>0</v>
      </c>
      <c r="AJ15">
        <v>0</v>
      </c>
      <c r="AK15">
        <v>0</v>
      </c>
      <c r="AL15">
        <v>4365</v>
      </c>
      <c r="AM15">
        <v>0</v>
      </c>
      <c r="AN15">
        <v>4365</v>
      </c>
      <c r="AO15">
        <v>0</v>
      </c>
      <c r="AP15" s="1" t="s">
        <v>72</v>
      </c>
      <c r="AQ15">
        <v>1</v>
      </c>
      <c r="AR15" s="1" t="s">
        <v>233</v>
      </c>
      <c r="AS15" t="s">
        <v>208</v>
      </c>
      <c r="AT15">
        <v>210</v>
      </c>
      <c r="AU15" s="1" t="s">
        <v>191</v>
      </c>
      <c r="AV15" s="3">
        <v>42916</v>
      </c>
      <c r="AW15" s="3">
        <v>42916</v>
      </c>
      <c r="AX15" s="3">
        <v>42916</v>
      </c>
      <c r="AY15" s="1" t="s">
        <v>85</v>
      </c>
      <c r="AZ15" s="1" t="s">
        <v>208</v>
      </c>
      <c r="BA15">
        <v>1476</v>
      </c>
      <c r="BB15">
        <v>7</v>
      </c>
      <c r="BC15">
        <v>45467.08</v>
      </c>
      <c r="BD15" s="1"/>
      <c r="BF15" s="1"/>
      <c r="BG15" s="1"/>
      <c r="BJ15" s="1"/>
      <c r="BK15" s="1"/>
      <c r="BL15" s="1"/>
      <c r="BO15" s="1"/>
      <c r="BP15" s="1"/>
      <c r="BQ15">
        <v>17</v>
      </c>
      <c r="BR15">
        <v>45467.08</v>
      </c>
      <c r="BS15">
        <v>45467.08</v>
      </c>
    </row>
    <row r="16" spans="1:71" x14ac:dyDescent="0.35">
      <c r="A16" s="1" t="s">
        <v>67</v>
      </c>
      <c r="B16" s="1" t="s">
        <v>68</v>
      </c>
      <c r="C16" s="1" t="s">
        <v>69</v>
      </c>
      <c r="D16">
        <v>1</v>
      </c>
      <c r="E16">
        <v>1</v>
      </c>
      <c r="F16" s="2">
        <v>43420.69021990741</v>
      </c>
      <c r="G16" s="3">
        <v>42887</v>
      </c>
      <c r="H16" s="3">
        <v>42916</v>
      </c>
      <c r="I16" s="1" t="s">
        <v>70</v>
      </c>
      <c r="J16">
        <v>1234</v>
      </c>
      <c r="K16">
        <v>1231234455</v>
      </c>
      <c r="L16" s="1" t="s">
        <v>151</v>
      </c>
      <c r="N16" s="1" t="s">
        <v>71</v>
      </c>
      <c r="O16" s="1" t="s">
        <v>84</v>
      </c>
      <c r="P16" s="1" t="s">
        <v>84</v>
      </c>
      <c r="Q16" s="1" t="s">
        <v>84</v>
      </c>
      <c r="R16" s="1"/>
      <c r="S16" t="s">
        <v>84</v>
      </c>
      <c r="U16" s="1" t="s">
        <v>84</v>
      </c>
      <c r="V16" s="1" t="s">
        <v>84</v>
      </c>
      <c r="W16" s="1" t="s">
        <v>84</v>
      </c>
      <c r="X16" s="1" t="s">
        <v>72</v>
      </c>
      <c r="Y16" s="1" t="s">
        <v>157</v>
      </c>
      <c r="Z16" s="1" t="s">
        <v>168</v>
      </c>
      <c r="AA16" s="1" t="s">
        <v>74</v>
      </c>
      <c r="AB16">
        <v>4</v>
      </c>
      <c r="AC16" s="1" t="s">
        <v>77</v>
      </c>
      <c r="AD16">
        <v>401</v>
      </c>
      <c r="AE16" s="1" t="s">
        <v>83</v>
      </c>
      <c r="AF16" t="s">
        <v>144</v>
      </c>
      <c r="AG16" s="1" t="s">
        <v>185</v>
      </c>
      <c r="AH16">
        <v>0</v>
      </c>
      <c r="AI16">
        <v>0</v>
      </c>
      <c r="AJ16">
        <v>0</v>
      </c>
      <c r="AK16">
        <v>0</v>
      </c>
      <c r="AL16">
        <v>1150</v>
      </c>
      <c r="AM16">
        <v>0</v>
      </c>
      <c r="AN16">
        <v>1150</v>
      </c>
      <c r="AO16">
        <v>0</v>
      </c>
      <c r="AP16" s="1" t="s">
        <v>72</v>
      </c>
      <c r="AQ16">
        <v>1</v>
      </c>
      <c r="AR16" s="1" t="s">
        <v>233</v>
      </c>
      <c r="AS16" t="s">
        <v>208</v>
      </c>
      <c r="AT16">
        <v>210</v>
      </c>
      <c r="AU16" s="1" t="s">
        <v>191</v>
      </c>
      <c r="AV16" s="3">
        <v>42916</v>
      </c>
      <c r="AW16" s="3">
        <v>42916</v>
      </c>
      <c r="AX16" s="3">
        <v>42916</v>
      </c>
      <c r="AY16" s="1" t="s">
        <v>85</v>
      </c>
      <c r="AZ16" s="1" t="s">
        <v>208</v>
      </c>
      <c r="BA16">
        <v>1476</v>
      </c>
      <c r="BB16">
        <v>7</v>
      </c>
      <c r="BC16">
        <v>45467.08</v>
      </c>
      <c r="BD16" s="1"/>
      <c r="BF16" s="1"/>
      <c r="BG16" s="1"/>
      <c r="BJ16" s="1"/>
      <c r="BK16" s="1"/>
      <c r="BL16" s="1"/>
      <c r="BO16" s="1"/>
      <c r="BP16" s="1"/>
      <c r="BQ16">
        <v>17</v>
      </c>
      <c r="BR16">
        <v>45467.08</v>
      </c>
      <c r="BS16">
        <v>45467.08</v>
      </c>
    </row>
    <row r="17" spans="1:71" x14ac:dyDescent="0.35">
      <c r="A17" s="1" t="s">
        <v>67</v>
      </c>
      <c r="B17" s="1" t="s">
        <v>68</v>
      </c>
      <c r="C17" s="1" t="s">
        <v>69</v>
      </c>
      <c r="D17">
        <v>1</v>
      </c>
      <c r="E17">
        <v>1</v>
      </c>
      <c r="F17" s="2">
        <v>43420.69021990741</v>
      </c>
      <c r="G17" s="3">
        <v>42887</v>
      </c>
      <c r="H17" s="3">
        <v>42916</v>
      </c>
      <c r="I17" s="1" t="s">
        <v>70</v>
      </c>
      <c r="J17">
        <v>1234</v>
      </c>
      <c r="K17">
        <v>1231234455</v>
      </c>
      <c r="L17" s="1" t="s">
        <v>151</v>
      </c>
      <c r="N17" s="1" t="s">
        <v>71</v>
      </c>
      <c r="O17" s="1" t="s">
        <v>84</v>
      </c>
      <c r="P17" s="1" t="s">
        <v>84</v>
      </c>
      <c r="Q17" s="1" t="s">
        <v>84</v>
      </c>
      <c r="R17" s="1"/>
      <c r="S17" t="s">
        <v>84</v>
      </c>
      <c r="U17" s="1" t="s">
        <v>84</v>
      </c>
      <c r="V17" s="1" t="s">
        <v>84</v>
      </c>
      <c r="W17" s="1" t="s">
        <v>84</v>
      </c>
      <c r="X17" s="1" t="s">
        <v>72</v>
      </c>
      <c r="Y17" s="1" t="s">
        <v>220</v>
      </c>
      <c r="Z17" s="1" t="s">
        <v>223</v>
      </c>
      <c r="AA17" s="1" t="s">
        <v>74</v>
      </c>
      <c r="AB17">
        <v>4</v>
      </c>
      <c r="AC17" s="1" t="s">
        <v>77</v>
      </c>
      <c r="AD17">
        <v>402</v>
      </c>
      <c r="AE17" s="1" t="s">
        <v>177</v>
      </c>
      <c r="AF17" t="s">
        <v>118</v>
      </c>
      <c r="AG17" s="1" t="s">
        <v>228</v>
      </c>
      <c r="AH17">
        <v>0</v>
      </c>
      <c r="AI17">
        <v>0</v>
      </c>
      <c r="AJ17">
        <v>0</v>
      </c>
      <c r="AK17">
        <v>0</v>
      </c>
      <c r="AL17">
        <v>954</v>
      </c>
      <c r="AM17">
        <v>0</v>
      </c>
      <c r="AN17">
        <v>954</v>
      </c>
      <c r="AO17">
        <v>0</v>
      </c>
      <c r="AP17" s="1" t="s">
        <v>72</v>
      </c>
      <c r="AQ17">
        <v>1</v>
      </c>
      <c r="AR17" s="1" t="s">
        <v>233</v>
      </c>
      <c r="AS17" t="s">
        <v>208</v>
      </c>
      <c r="AT17">
        <v>210</v>
      </c>
      <c r="AU17" s="1" t="s">
        <v>191</v>
      </c>
      <c r="AV17" s="3">
        <v>42916</v>
      </c>
      <c r="AW17" s="3">
        <v>42916</v>
      </c>
      <c r="AX17" s="3">
        <v>42916</v>
      </c>
      <c r="AY17" s="1" t="s">
        <v>85</v>
      </c>
      <c r="AZ17" s="1" t="s">
        <v>208</v>
      </c>
      <c r="BA17">
        <v>1476</v>
      </c>
      <c r="BB17">
        <v>7</v>
      </c>
      <c r="BC17">
        <v>45467.08</v>
      </c>
      <c r="BD17" s="1"/>
      <c r="BF17" s="1"/>
      <c r="BG17" s="1"/>
      <c r="BJ17" s="1"/>
      <c r="BK17" s="1"/>
      <c r="BL17" s="1"/>
      <c r="BO17" s="1"/>
      <c r="BP17" s="1"/>
      <c r="BQ17">
        <v>17</v>
      </c>
      <c r="BR17">
        <v>45467.08</v>
      </c>
      <c r="BS17">
        <v>45467.08</v>
      </c>
    </row>
    <row r="18" spans="1:71" x14ac:dyDescent="0.35">
      <c r="A18" s="1" t="s">
        <v>67</v>
      </c>
      <c r="B18" s="1" t="s">
        <v>68</v>
      </c>
      <c r="C18" s="1" t="s">
        <v>69</v>
      </c>
      <c r="D18">
        <v>1</v>
      </c>
      <c r="E18">
        <v>1</v>
      </c>
      <c r="F18" s="2">
        <v>43420.69021990741</v>
      </c>
      <c r="G18" s="3">
        <v>42887</v>
      </c>
      <c r="H18" s="3">
        <v>42916</v>
      </c>
      <c r="I18" s="1" t="s">
        <v>70</v>
      </c>
      <c r="J18">
        <v>1234</v>
      </c>
      <c r="K18">
        <v>1231234455</v>
      </c>
      <c r="L18" s="1" t="s">
        <v>151</v>
      </c>
      <c r="N18" s="1" t="s">
        <v>71</v>
      </c>
      <c r="O18" s="1" t="s">
        <v>84</v>
      </c>
      <c r="P18" s="1" t="s">
        <v>84</v>
      </c>
      <c r="Q18" s="1" t="s">
        <v>84</v>
      </c>
      <c r="R18" s="1"/>
      <c r="S18" t="s">
        <v>84</v>
      </c>
      <c r="U18" s="1" t="s">
        <v>84</v>
      </c>
      <c r="V18" s="1" t="s">
        <v>84</v>
      </c>
      <c r="W18" s="1" t="s">
        <v>84</v>
      </c>
      <c r="X18" s="1" t="s">
        <v>72</v>
      </c>
      <c r="Y18" s="1" t="s">
        <v>158</v>
      </c>
      <c r="Z18" s="1" t="s">
        <v>169</v>
      </c>
      <c r="AA18" s="1" t="s">
        <v>74</v>
      </c>
      <c r="AB18">
        <v>4</v>
      </c>
      <c r="AC18" s="1" t="s">
        <v>77</v>
      </c>
      <c r="AD18">
        <v>402</v>
      </c>
      <c r="AE18" s="1" t="s">
        <v>177</v>
      </c>
      <c r="AF18" t="s">
        <v>123</v>
      </c>
      <c r="AG18" s="1" t="s">
        <v>186</v>
      </c>
      <c r="AH18">
        <v>0</v>
      </c>
      <c r="AI18">
        <v>0</v>
      </c>
      <c r="AJ18">
        <v>0</v>
      </c>
      <c r="AK18">
        <v>0</v>
      </c>
      <c r="AL18">
        <v>1900</v>
      </c>
      <c r="AM18">
        <v>0</v>
      </c>
      <c r="AN18">
        <v>1900</v>
      </c>
      <c r="AO18">
        <v>0</v>
      </c>
      <c r="AP18" s="1" t="s">
        <v>72</v>
      </c>
      <c r="AQ18">
        <v>1</v>
      </c>
      <c r="AR18" s="1" t="s">
        <v>233</v>
      </c>
      <c r="AS18" t="s">
        <v>208</v>
      </c>
      <c r="AT18">
        <v>210</v>
      </c>
      <c r="AU18" s="1" t="s">
        <v>191</v>
      </c>
      <c r="AV18" s="3">
        <v>42916</v>
      </c>
      <c r="AW18" s="3">
        <v>42916</v>
      </c>
      <c r="AX18" s="3">
        <v>42916</v>
      </c>
      <c r="AY18" s="1" t="s">
        <v>85</v>
      </c>
      <c r="AZ18" s="1" t="s">
        <v>208</v>
      </c>
      <c r="BA18">
        <v>1476</v>
      </c>
      <c r="BB18">
        <v>7</v>
      </c>
      <c r="BC18">
        <v>45467.08</v>
      </c>
      <c r="BD18" s="1"/>
      <c r="BF18" s="1"/>
      <c r="BG18" s="1"/>
      <c r="BJ18" s="1"/>
      <c r="BK18" s="1"/>
      <c r="BL18" s="1"/>
      <c r="BO18" s="1"/>
      <c r="BP18" s="1"/>
      <c r="BQ18">
        <v>17</v>
      </c>
      <c r="BR18">
        <v>45467.08</v>
      </c>
      <c r="BS18">
        <v>45467.08</v>
      </c>
    </row>
    <row r="19" spans="1:71" x14ac:dyDescent="0.35">
      <c r="A19" s="1" t="s">
        <v>67</v>
      </c>
      <c r="B19" s="1" t="s">
        <v>68</v>
      </c>
      <c r="C19" s="1" t="s">
        <v>69</v>
      </c>
      <c r="D19">
        <v>1</v>
      </c>
      <c r="E19">
        <v>1</v>
      </c>
      <c r="F19" s="2">
        <v>43420.69021990741</v>
      </c>
      <c r="G19" s="3">
        <v>42887</v>
      </c>
      <c r="H19" s="3">
        <v>42916</v>
      </c>
      <c r="I19" s="1" t="s">
        <v>70</v>
      </c>
      <c r="J19">
        <v>1234</v>
      </c>
      <c r="K19">
        <v>1231234455</v>
      </c>
      <c r="L19" s="1" t="s">
        <v>151</v>
      </c>
      <c r="N19" s="1" t="s">
        <v>71</v>
      </c>
      <c r="O19" s="1" t="s">
        <v>84</v>
      </c>
      <c r="P19" s="1" t="s">
        <v>84</v>
      </c>
      <c r="Q19" s="1" t="s">
        <v>84</v>
      </c>
      <c r="R19" s="1"/>
      <c r="S19" t="s">
        <v>84</v>
      </c>
      <c r="U19" s="1" t="s">
        <v>84</v>
      </c>
      <c r="V19" s="1" t="s">
        <v>84</v>
      </c>
      <c r="W19" s="1" t="s">
        <v>84</v>
      </c>
      <c r="X19" s="1" t="s">
        <v>72</v>
      </c>
      <c r="Y19" s="1" t="s">
        <v>229</v>
      </c>
      <c r="Z19" s="1" t="s">
        <v>230</v>
      </c>
      <c r="AA19" s="1" t="s">
        <v>74</v>
      </c>
      <c r="AB19">
        <v>4</v>
      </c>
      <c r="AC19" s="1" t="s">
        <v>77</v>
      </c>
      <c r="AD19">
        <v>402</v>
      </c>
      <c r="AE19" s="1" t="s">
        <v>177</v>
      </c>
      <c r="AF19" t="s">
        <v>231</v>
      </c>
      <c r="AG19" s="1" t="s">
        <v>232</v>
      </c>
      <c r="AH19">
        <v>0</v>
      </c>
      <c r="AI19">
        <v>0</v>
      </c>
      <c r="AJ19">
        <v>896</v>
      </c>
      <c r="AK19">
        <v>0</v>
      </c>
      <c r="AL19">
        <v>896</v>
      </c>
      <c r="AM19">
        <v>0</v>
      </c>
      <c r="AN19">
        <v>896</v>
      </c>
      <c r="AO19">
        <v>0</v>
      </c>
      <c r="AP19" s="1" t="s">
        <v>72</v>
      </c>
      <c r="AQ19">
        <v>1</v>
      </c>
      <c r="AR19" s="1" t="s">
        <v>233</v>
      </c>
      <c r="AS19" t="s">
        <v>208</v>
      </c>
      <c r="AT19">
        <v>210</v>
      </c>
      <c r="AU19" s="1" t="s">
        <v>191</v>
      </c>
      <c r="AV19" s="3">
        <v>42916</v>
      </c>
      <c r="AW19" s="3">
        <v>42916</v>
      </c>
      <c r="AX19" s="3">
        <v>42916</v>
      </c>
      <c r="AY19" s="1" t="s">
        <v>85</v>
      </c>
      <c r="AZ19" s="1" t="s">
        <v>208</v>
      </c>
      <c r="BA19">
        <v>1476</v>
      </c>
      <c r="BB19">
        <v>7</v>
      </c>
      <c r="BC19">
        <v>45467.08</v>
      </c>
      <c r="BD19" s="1"/>
      <c r="BF19" s="1"/>
      <c r="BG19" s="1"/>
      <c r="BJ19" s="1"/>
      <c r="BK19" s="1"/>
      <c r="BL19" s="1"/>
      <c r="BO19" s="1"/>
      <c r="BP19" s="1"/>
      <c r="BQ19">
        <v>17</v>
      </c>
      <c r="BR19">
        <v>45467.08</v>
      </c>
      <c r="BS19">
        <v>45467.08</v>
      </c>
    </row>
    <row r="20" spans="1:71" x14ac:dyDescent="0.35">
      <c r="A20" s="1" t="s">
        <v>67</v>
      </c>
      <c r="B20" s="1" t="s">
        <v>68</v>
      </c>
      <c r="C20" s="1" t="s">
        <v>69</v>
      </c>
      <c r="D20">
        <v>1</v>
      </c>
      <c r="E20">
        <v>1</v>
      </c>
      <c r="F20" s="2">
        <v>43420.69021990741</v>
      </c>
      <c r="G20" s="3">
        <v>42887</v>
      </c>
      <c r="H20" s="3">
        <v>42916</v>
      </c>
      <c r="I20" s="1" t="s">
        <v>70</v>
      </c>
      <c r="J20">
        <v>1234</v>
      </c>
      <c r="K20">
        <v>1231234455</v>
      </c>
      <c r="L20" s="1" t="s">
        <v>151</v>
      </c>
      <c r="N20" s="1" t="s">
        <v>71</v>
      </c>
      <c r="O20" s="1" t="s">
        <v>84</v>
      </c>
      <c r="P20" s="1" t="s">
        <v>84</v>
      </c>
      <c r="Q20" s="1" t="s">
        <v>84</v>
      </c>
      <c r="R20" s="1"/>
      <c r="S20" t="s">
        <v>84</v>
      </c>
      <c r="U20" s="1" t="s">
        <v>84</v>
      </c>
      <c r="V20" s="1" t="s">
        <v>84</v>
      </c>
      <c r="W20" s="1" t="s">
        <v>84</v>
      </c>
      <c r="X20" s="1" t="s">
        <v>72</v>
      </c>
      <c r="Y20" s="1" t="s">
        <v>159</v>
      </c>
      <c r="Z20" s="1" t="s">
        <v>170</v>
      </c>
      <c r="AA20" s="1" t="s">
        <v>74</v>
      </c>
      <c r="AB20">
        <v>4</v>
      </c>
      <c r="AC20" s="1" t="s">
        <v>77</v>
      </c>
      <c r="AD20">
        <v>403</v>
      </c>
      <c r="AE20" s="1" t="s">
        <v>82</v>
      </c>
      <c r="AF20" t="s">
        <v>129</v>
      </c>
      <c r="AG20" s="1" t="s">
        <v>133</v>
      </c>
      <c r="AH20">
        <v>0</v>
      </c>
      <c r="AI20">
        <v>0</v>
      </c>
      <c r="AJ20">
        <v>0</v>
      </c>
      <c r="AK20">
        <v>0</v>
      </c>
      <c r="AL20">
        <v>1197.46</v>
      </c>
      <c r="AM20">
        <v>0</v>
      </c>
      <c r="AN20">
        <v>1197.46</v>
      </c>
      <c r="AO20">
        <v>0</v>
      </c>
      <c r="AP20" s="1" t="s">
        <v>72</v>
      </c>
      <c r="AQ20">
        <v>1</v>
      </c>
      <c r="AR20" s="1" t="s">
        <v>233</v>
      </c>
      <c r="AS20" t="s">
        <v>208</v>
      </c>
      <c r="AT20">
        <v>210</v>
      </c>
      <c r="AU20" s="1" t="s">
        <v>191</v>
      </c>
      <c r="AV20" s="3">
        <v>42916</v>
      </c>
      <c r="AW20" s="3">
        <v>42916</v>
      </c>
      <c r="AX20" s="3">
        <v>42916</v>
      </c>
      <c r="AY20" s="1" t="s">
        <v>85</v>
      </c>
      <c r="AZ20" s="1" t="s">
        <v>208</v>
      </c>
      <c r="BA20">
        <v>1476</v>
      </c>
      <c r="BB20">
        <v>7</v>
      </c>
      <c r="BC20">
        <v>45467.08</v>
      </c>
      <c r="BD20" s="1"/>
      <c r="BF20" s="1"/>
      <c r="BG20" s="1"/>
      <c r="BJ20" s="1"/>
      <c r="BK20" s="1"/>
      <c r="BL20" s="1"/>
      <c r="BO20" s="1"/>
      <c r="BP20" s="1"/>
      <c r="BQ20">
        <v>17</v>
      </c>
      <c r="BR20">
        <v>45467.08</v>
      </c>
      <c r="BS20">
        <v>45467.08</v>
      </c>
    </row>
    <row r="21" spans="1:71" x14ac:dyDescent="0.35">
      <c r="A21" s="1" t="s">
        <v>67</v>
      </c>
      <c r="B21" s="1" t="s">
        <v>68</v>
      </c>
      <c r="C21" s="1" t="s">
        <v>69</v>
      </c>
      <c r="D21">
        <v>1</v>
      </c>
      <c r="E21">
        <v>1</v>
      </c>
      <c r="F21" s="2">
        <v>43420.69021990741</v>
      </c>
      <c r="G21" s="3">
        <v>42887</v>
      </c>
      <c r="H21" s="3">
        <v>42916</v>
      </c>
      <c r="I21" s="1" t="s">
        <v>70</v>
      </c>
      <c r="J21">
        <v>1234</v>
      </c>
      <c r="K21">
        <v>1231234455</v>
      </c>
      <c r="L21" s="1" t="s">
        <v>151</v>
      </c>
      <c r="N21" s="1" t="s">
        <v>71</v>
      </c>
      <c r="O21" s="1" t="s">
        <v>84</v>
      </c>
      <c r="P21" s="1" t="s">
        <v>84</v>
      </c>
      <c r="Q21" s="1" t="s">
        <v>84</v>
      </c>
      <c r="R21" s="1"/>
      <c r="S21" t="s">
        <v>84</v>
      </c>
      <c r="U21" s="1" t="s">
        <v>84</v>
      </c>
      <c r="V21" s="1" t="s">
        <v>84</v>
      </c>
      <c r="W21" s="1" t="s">
        <v>84</v>
      </c>
      <c r="X21" s="1" t="s">
        <v>72</v>
      </c>
      <c r="Y21" s="1" t="s">
        <v>160</v>
      </c>
      <c r="Z21" s="1" t="s">
        <v>171</v>
      </c>
      <c r="AA21" s="1" t="s">
        <v>74</v>
      </c>
      <c r="AB21">
        <v>4</v>
      </c>
      <c r="AC21" s="1" t="s">
        <v>77</v>
      </c>
      <c r="AD21">
        <v>403</v>
      </c>
      <c r="AE21" s="1" t="s">
        <v>82</v>
      </c>
      <c r="AF21" t="s">
        <v>181</v>
      </c>
      <c r="AG21" s="1" t="s">
        <v>187</v>
      </c>
      <c r="AH21">
        <v>0</v>
      </c>
      <c r="AI21">
        <v>0</v>
      </c>
      <c r="AJ21">
        <v>0</v>
      </c>
      <c r="AK21">
        <v>0</v>
      </c>
      <c r="AL21">
        <v>3487.8</v>
      </c>
      <c r="AM21">
        <v>0</v>
      </c>
      <c r="AN21">
        <v>3487.8</v>
      </c>
      <c r="AO21">
        <v>0</v>
      </c>
      <c r="AP21" s="1" t="s">
        <v>72</v>
      </c>
      <c r="AQ21">
        <v>1</v>
      </c>
      <c r="AR21" s="1" t="s">
        <v>233</v>
      </c>
      <c r="AS21" t="s">
        <v>208</v>
      </c>
      <c r="AT21">
        <v>210</v>
      </c>
      <c r="AU21" s="1" t="s">
        <v>191</v>
      </c>
      <c r="AV21" s="3">
        <v>42916</v>
      </c>
      <c r="AW21" s="3">
        <v>42916</v>
      </c>
      <c r="AX21" s="3">
        <v>42916</v>
      </c>
      <c r="AY21" s="1" t="s">
        <v>85</v>
      </c>
      <c r="AZ21" s="1" t="s">
        <v>208</v>
      </c>
      <c r="BA21">
        <v>1476</v>
      </c>
      <c r="BB21">
        <v>7</v>
      </c>
      <c r="BC21">
        <v>45467.08</v>
      </c>
      <c r="BD21" s="1"/>
      <c r="BF21" s="1"/>
      <c r="BG21" s="1"/>
      <c r="BJ21" s="1"/>
      <c r="BK21" s="1"/>
      <c r="BL21" s="1"/>
      <c r="BO21" s="1"/>
      <c r="BP21" s="1"/>
      <c r="BQ21">
        <v>17</v>
      </c>
      <c r="BR21">
        <v>45467.08</v>
      </c>
      <c r="BS21">
        <v>45467.08</v>
      </c>
    </row>
    <row r="22" spans="1:71" x14ac:dyDescent="0.35">
      <c r="A22" s="1" t="s">
        <v>67</v>
      </c>
      <c r="B22" s="1" t="s">
        <v>68</v>
      </c>
      <c r="C22" s="1" t="s">
        <v>69</v>
      </c>
      <c r="D22">
        <v>1</v>
      </c>
      <c r="E22">
        <v>1</v>
      </c>
      <c r="F22" s="2">
        <v>43420.69021990741</v>
      </c>
      <c r="G22" s="3">
        <v>42887</v>
      </c>
      <c r="H22" s="3">
        <v>42916</v>
      </c>
      <c r="I22" s="1" t="s">
        <v>70</v>
      </c>
      <c r="J22">
        <v>1234</v>
      </c>
      <c r="K22">
        <v>1231234455</v>
      </c>
      <c r="L22" s="1" t="s">
        <v>151</v>
      </c>
      <c r="N22" s="1" t="s">
        <v>71</v>
      </c>
      <c r="O22" s="1" t="s">
        <v>84</v>
      </c>
      <c r="P22" s="1" t="s">
        <v>84</v>
      </c>
      <c r="Q22" s="1" t="s">
        <v>84</v>
      </c>
      <c r="R22" s="1"/>
      <c r="S22" t="s">
        <v>84</v>
      </c>
      <c r="U22" s="1" t="s">
        <v>84</v>
      </c>
      <c r="V22" s="1" t="s">
        <v>84</v>
      </c>
      <c r="W22" s="1" t="s">
        <v>84</v>
      </c>
      <c r="X22" s="1" t="s">
        <v>72</v>
      </c>
      <c r="Y22" s="1" t="s">
        <v>199</v>
      </c>
      <c r="Z22" s="1" t="s">
        <v>202</v>
      </c>
      <c r="AA22" s="1" t="s">
        <v>74</v>
      </c>
      <c r="AB22">
        <v>4</v>
      </c>
      <c r="AC22" s="1" t="s">
        <v>77</v>
      </c>
      <c r="AD22">
        <v>403</v>
      </c>
      <c r="AE22" s="1" t="s">
        <v>82</v>
      </c>
      <c r="AF22" t="s">
        <v>206</v>
      </c>
      <c r="AG22" s="1" t="s">
        <v>208</v>
      </c>
      <c r="AH22">
        <v>0</v>
      </c>
      <c r="AI22">
        <v>0</v>
      </c>
      <c r="AJ22">
        <v>1200</v>
      </c>
      <c r="AK22">
        <v>0</v>
      </c>
      <c r="AL22">
        <v>4800</v>
      </c>
      <c r="AM22">
        <v>0</v>
      </c>
      <c r="AN22">
        <v>4800</v>
      </c>
      <c r="AO22">
        <v>0</v>
      </c>
      <c r="AP22" s="1" t="s">
        <v>72</v>
      </c>
      <c r="AQ22">
        <v>1</v>
      </c>
      <c r="AR22" s="1" t="s">
        <v>233</v>
      </c>
      <c r="AS22" t="s">
        <v>208</v>
      </c>
      <c r="AT22">
        <v>210</v>
      </c>
      <c r="AU22" s="1" t="s">
        <v>191</v>
      </c>
      <c r="AV22" s="3">
        <v>42916</v>
      </c>
      <c r="AW22" s="3">
        <v>42916</v>
      </c>
      <c r="AX22" s="3">
        <v>42916</v>
      </c>
      <c r="AY22" s="1" t="s">
        <v>85</v>
      </c>
      <c r="AZ22" s="1" t="s">
        <v>208</v>
      </c>
      <c r="BA22">
        <v>1476</v>
      </c>
      <c r="BB22">
        <v>7</v>
      </c>
      <c r="BC22">
        <v>45467.08</v>
      </c>
      <c r="BD22" s="1"/>
      <c r="BF22" s="1"/>
      <c r="BG22" s="1"/>
      <c r="BJ22" s="1"/>
      <c r="BK22" s="1"/>
      <c r="BL22" s="1"/>
      <c r="BO22" s="1"/>
      <c r="BP22" s="1"/>
      <c r="BQ22">
        <v>17</v>
      </c>
      <c r="BR22">
        <v>45467.08</v>
      </c>
      <c r="BS22">
        <v>45467.08</v>
      </c>
    </row>
    <row r="23" spans="1:71" x14ac:dyDescent="0.35">
      <c r="A23" s="1" t="s">
        <v>67</v>
      </c>
      <c r="B23" s="1" t="s">
        <v>68</v>
      </c>
      <c r="C23" s="1" t="s">
        <v>69</v>
      </c>
      <c r="D23">
        <v>1</v>
      </c>
      <c r="E23">
        <v>1</v>
      </c>
      <c r="F23" s="2">
        <v>43420.69021990741</v>
      </c>
      <c r="G23" s="3">
        <v>42887</v>
      </c>
      <c r="H23" s="3">
        <v>42916</v>
      </c>
      <c r="I23" s="1" t="s">
        <v>70</v>
      </c>
      <c r="J23">
        <v>1234</v>
      </c>
      <c r="K23">
        <v>1231234455</v>
      </c>
      <c r="L23" s="1" t="s">
        <v>151</v>
      </c>
      <c r="N23" s="1" t="s">
        <v>71</v>
      </c>
      <c r="O23" s="1" t="s">
        <v>84</v>
      </c>
      <c r="P23" s="1" t="s">
        <v>84</v>
      </c>
      <c r="Q23" s="1" t="s">
        <v>84</v>
      </c>
      <c r="R23" s="1"/>
      <c r="S23" t="s">
        <v>84</v>
      </c>
      <c r="U23" s="1" t="s">
        <v>84</v>
      </c>
      <c r="V23" s="1" t="s">
        <v>84</v>
      </c>
      <c r="W23" s="1" t="s">
        <v>84</v>
      </c>
      <c r="X23" s="1" t="s">
        <v>72</v>
      </c>
      <c r="Y23" s="1" t="s">
        <v>140</v>
      </c>
      <c r="Z23" s="1" t="s">
        <v>172</v>
      </c>
      <c r="AA23" s="1" t="s">
        <v>74</v>
      </c>
      <c r="AB23">
        <v>4</v>
      </c>
      <c r="AC23" s="1" t="s">
        <v>77</v>
      </c>
      <c r="AD23">
        <v>405</v>
      </c>
      <c r="AE23" s="1" t="s">
        <v>142</v>
      </c>
      <c r="AF23">
        <v>1</v>
      </c>
      <c r="AG23" s="1" t="s">
        <v>134</v>
      </c>
      <c r="AH23">
        <v>0</v>
      </c>
      <c r="AI23">
        <v>0</v>
      </c>
      <c r="AJ23">
        <v>9760</v>
      </c>
      <c r="AK23">
        <v>0</v>
      </c>
      <c r="AL23">
        <v>54500</v>
      </c>
      <c r="AM23">
        <v>0</v>
      </c>
      <c r="AN23">
        <v>54500</v>
      </c>
      <c r="AO23">
        <v>0</v>
      </c>
      <c r="AP23" s="1" t="s">
        <v>72</v>
      </c>
      <c r="AQ23">
        <v>1</v>
      </c>
      <c r="AR23" s="1" t="s">
        <v>233</v>
      </c>
      <c r="AS23" t="s">
        <v>208</v>
      </c>
      <c r="AT23">
        <v>210</v>
      </c>
      <c r="AU23" s="1" t="s">
        <v>191</v>
      </c>
      <c r="AV23" s="3">
        <v>42916</v>
      </c>
      <c r="AW23" s="3">
        <v>42916</v>
      </c>
      <c r="AX23" s="3">
        <v>42916</v>
      </c>
      <c r="AY23" s="1" t="s">
        <v>85</v>
      </c>
      <c r="AZ23" s="1" t="s">
        <v>208</v>
      </c>
      <c r="BA23">
        <v>1476</v>
      </c>
      <c r="BB23">
        <v>7</v>
      </c>
      <c r="BC23">
        <v>45467.08</v>
      </c>
      <c r="BD23" s="1"/>
      <c r="BF23" s="1"/>
      <c r="BG23" s="1"/>
      <c r="BJ23" s="1"/>
      <c r="BK23" s="1"/>
      <c r="BL23" s="1"/>
      <c r="BO23" s="1"/>
      <c r="BP23" s="1"/>
      <c r="BQ23">
        <v>17</v>
      </c>
      <c r="BR23">
        <v>45467.08</v>
      </c>
      <c r="BS23">
        <v>45467.08</v>
      </c>
    </row>
    <row r="24" spans="1:71" x14ac:dyDescent="0.35">
      <c r="A24" s="1" t="s">
        <v>67</v>
      </c>
      <c r="B24" s="1" t="s">
        <v>68</v>
      </c>
      <c r="C24" s="1" t="s">
        <v>69</v>
      </c>
      <c r="D24">
        <v>1</v>
      </c>
      <c r="E24">
        <v>1</v>
      </c>
      <c r="F24" s="2">
        <v>43420.69021990741</v>
      </c>
      <c r="G24" s="3">
        <v>42887</v>
      </c>
      <c r="H24" s="3">
        <v>42916</v>
      </c>
      <c r="I24" s="1" t="s">
        <v>70</v>
      </c>
      <c r="J24">
        <v>1234</v>
      </c>
      <c r="K24">
        <v>1231234455</v>
      </c>
      <c r="L24" s="1" t="s">
        <v>151</v>
      </c>
      <c r="N24" s="1" t="s">
        <v>71</v>
      </c>
      <c r="O24" s="1" t="s">
        <v>84</v>
      </c>
      <c r="P24" s="1" t="s">
        <v>84</v>
      </c>
      <c r="Q24" s="1" t="s">
        <v>84</v>
      </c>
      <c r="R24" s="1"/>
      <c r="S24" t="s">
        <v>84</v>
      </c>
      <c r="U24" s="1" t="s">
        <v>84</v>
      </c>
      <c r="V24" s="1" t="s">
        <v>84</v>
      </c>
      <c r="W24" s="1" t="s">
        <v>84</v>
      </c>
      <c r="X24" s="1" t="s">
        <v>72</v>
      </c>
      <c r="Y24" s="1" t="s">
        <v>161</v>
      </c>
      <c r="Z24" s="1" t="s">
        <v>173</v>
      </c>
      <c r="AA24" s="1" t="s">
        <v>74</v>
      </c>
      <c r="AB24">
        <v>4</v>
      </c>
      <c r="AC24" s="1" t="s">
        <v>77</v>
      </c>
      <c r="AD24">
        <v>405</v>
      </c>
      <c r="AE24" s="1" t="s">
        <v>142</v>
      </c>
      <c r="AF24">
        <v>2</v>
      </c>
      <c r="AG24" s="1" t="s">
        <v>188</v>
      </c>
      <c r="AH24">
        <v>0</v>
      </c>
      <c r="AI24">
        <v>0</v>
      </c>
      <c r="AJ24">
        <v>1290</v>
      </c>
      <c r="AK24">
        <v>0</v>
      </c>
      <c r="AL24">
        <v>5860</v>
      </c>
      <c r="AM24">
        <v>0</v>
      </c>
      <c r="AN24">
        <v>5860</v>
      </c>
      <c r="AO24">
        <v>0</v>
      </c>
      <c r="AP24" s="1" t="s">
        <v>72</v>
      </c>
      <c r="AQ24">
        <v>1</v>
      </c>
      <c r="AR24" s="1" t="s">
        <v>233</v>
      </c>
      <c r="AS24" t="s">
        <v>208</v>
      </c>
      <c r="AT24">
        <v>210</v>
      </c>
      <c r="AU24" s="1" t="s">
        <v>191</v>
      </c>
      <c r="AV24" s="3">
        <v>42916</v>
      </c>
      <c r="AW24" s="3">
        <v>42916</v>
      </c>
      <c r="AX24" s="3">
        <v>42916</v>
      </c>
      <c r="AY24" s="1" t="s">
        <v>85</v>
      </c>
      <c r="AZ24" s="1" t="s">
        <v>208</v>
      </c>
      <c r="BA24">
        <v>1476</v>
      </c>
      <c r="BB24">
        <v>7</v>
      </c>
      <c r="BC24">
        <v>45467.08</v>
      </c>
      <c r="BD24" s="1"/>
      <c r="BF24" s="1"/>
      <c r="BG24" s="1"/>
      <c r="BJ24" s="1"/>
      <c r="BK24" s="1"/>
      <c r="BL24" s="1"/>
      <c r="BO24" s="1"/>
      <c r="BP24" s="1"/>
      <c r="BQ24">
        <v>17</v>
      </c>
      <c r="BR24">
        <v>45467.08</v>
      </c>
      <c r="BS24">
        <v>45467.08</v>
      </c>
    </row>
    <row r="25" spans="1:71" x14ac:dyDescent="0.35">
      <c r="A25" s="1" t="s">
        <v>67</v>
      </c>
      <c r="B25" s="1" t="s">
        <v>68</v>
      </c>
      <c r="C25" s="1" t="s">
        <v>69</v>
      </c>
      <c r="D25">
        <v>1</v>
      </c>
      <c r="E25">
        <v>1</v>
      </c>
      <c r="F25" s="2">
        <v>43420.69021990741</v>
      </c>
      <c r="G25" s="3">
        <v>42887</v>
      </c>
      <c r="H25" s="3">
        <v>42916</v>
      </c>
      <c r="I25" s="1" t="s">
        <v>70</v>
      </c>
      <c r="J25">
        <v>1234</v>
      </c>
      <c r="K25">
        <v>1231234455</v>
      </c>
      <c r="L25" s="1" t="s">
        <v>151</v>
      </c>
      <c r="N25" s="1" t="s">
        <v>71</v>
      </c>
      <c r="O25" s="1" t="s">
        <v>84</v>
      </c>
      <c r="P25" s="1" t="s">
        <v>84</v>
      </c>
      <c r="Q25" s="1" t="s">
        <v>84</v>
      </c>
      <c r="R25" s="1"/>
      <c r="S25" t="s">
        <v>84</v>
      </c>
      <c r="U25" s="1" t="s">
        <v>84</v>
      </c>
      <c r="V25" s="1" t="s">
        <v>84</v>
      </c>
      <c r="W25" s="1" t="s">
        <v>84</v>
      </c>
      <c r="X25" s="1" t="s">
        <v>72</v>
      </c>
      <c r="Y25" s="1" t="s">
        <v>162</v>
      </c>
      <c r="Z25" s="1" t="s">
        <v>174</v>
      </c>
      <c r="AA25" s="1" t="s">
        <v>74</v>
      </c>
      <c r="AB25">
        <v>4</v>
      </c>
      <c r="AC25" s="1" t="s">
        <v>77</v>
      </c>
      <c r="AD25">
        <v>406</v>
      </c>
      <c r="AE25" s="1" t="s">
        <v>143</v>
      </c>
      <c r="AF25" t="s">
        <v>129</v>
      </c>
      <c r="AG25" s="1" t="s">
        <v>189</v>
      </c>
      <c r="AH25">
        <v>0</v>
      </c>
      <c r="AI25">
        <v>0</v>
      </c>
      <c r="AJ25">
        <v>977</v>
      </c>
      <c r="AK25">
        <v>0</v>
      </c>
      <c r="AL25">
        <v>5984</v>
      </c>
      <c r="AM25">
        <v>0</v>
      </c>
      <c r="AN25">
        <v>5984</v>
      </c>
      <c r="AO25">
        <v>0</v>
      </c>
      <c r="AP25" s="1" t="s">
        <v>72</v>
      </c>
      <c r="AQ25">
        <v>1</v>
      </c>
      <c r="AR25" s="1" t="s">
        <v>233</v>
      </c>
      <c r="AS25" t="s">
        <v>208</v>
      </c>
      <c r="AT25">
        <v>210</v>
      </c>
      <c r="AU25" s="1" t="s">
        <v>191</v>
      </c>
      <c r="AV25" s="3">
        <v>42916</v>
      </c>
      <c r="AW25" s="3">
        <v>42916</v>
      </c>
      <c r="AX25" s="3">
        <v>42916</v>
      </c>
      <c r="AY25" s="1" t="s">
        <v>85</v>
      </c>
      <c r="AZ25" s="1" t="s">
        <v>208</v>
      </c>
      <c r="BA25">
        <v>1476</v>
      </c>
      <c r="BB25">
        <v>7</v>
      </c>
      <c r="BC25">
        <v>45467.08</v>
      </c>
      <c r="BD25" s="1"/>
      <c r="BF25" s="1"/>
      <c r="BG25" s="1"/>
      <c r="BJ25" s="1"/>
      <c r="BK25" s="1"/>
      <c r="BL25" s="1"/>
      <c r="BO25" s="1"/>
      <c r="BP25" s="1"/>
      <c r="BQ25">
        <v>17</v>
      </c>
      <c r="BR25">
        <v>45467.08</v>
      </c>
      <c r="BS25">
        <v>45467.08</v>
      </c>
    </row>
    <row r="26" spans="1:71" x14ac:dyDescent="0.35">
      <c r="A26" s="1" t="s">
        <v>67</v>
      </c>
      <c r="B26" s="1" t="s">
        <v>68</v>
      </c>
      <c r="C26" s="1" t="s">
        <v>69</v>
      </c>
      <c r="D26">
        <v>1</v>
      </c>
      <c r="E26">
        <v>1</v>
      </c>
      <c r="F26" s="2">
        <v>43420.69021990741</v>
      </c>
      <c r="G26" s="3">
        <v>42887</v>
      </c>
      <c r="H26" s="3">
        <v>42916</v>
      </c>
      <c r="I26" s="1" t="s">
        <v>70</v>
      </c>
      <c r="J26">
        <v>1234</v>
      </c>
      <c r="K26">
        <v>1231234455</v>
      </c>
      <c r="L26" s="1" t="s">
        <v>151</v>
      </c>
      <c r="N26" s="1" t="s">
        <v>71</v>
      </c>
      <c r="O26" s="1" t="s">
        <v>84</v>
      </c>
      <c r="P26" s="1" t="s">
        <v>84</v>
      </c>
      <c r="Q26" s="1" t="s">
        <v>84</v>
      </c>
      <c r="R26" s="1"/>
      <c r="S26" t="s">
        <v>84</v>
      </c>
      <c r="U26" s="1" t="s">
        <v>84</v>
      </c>
      <c r="V26" s="1" t="s">
        <v>84</v>
      </c>
      <c r="W26" s="1" t="s">
        <v>84</v>
      </c>
      <c r="X26" s="1" t="s">
        <v>72</v>
      </c>
      <c r="Y26" s="1" t="s">
        <v>163</v>
      </c>
      <c r="Z26" s="1" t="s">
        <v>175</v>
      </c>
      <c r="AA26" s="1" t="s">
        <v>74</v>
      </c>
      <c r="AB26">
        <v>4</v>
      </c>
      <c r="AC26" s="1" t="s">
        <v>77</v>
      </c>
      <c r="AD26">
        <v>406</v>
      </c>
      <c r="AE26" s="1" t="s">
        <v>143</v>
      </c>
      <c r="AF26" t="s">
        <v>124</v>
      </c>
      <c r="AG26" s="1" t="s">
        <v>189</v>
      </c>
      <c r="AH26">
        <v>0</v>
      </c>
      <c r="AI26">
        <v>0</v>
      </c>
      <c r="AJ26">
        <v>112</v>
      </c>
      <c r="AK26">
        <v>0</v>
      </c>
      <c r="AL26">
        <v>587</v>
      </c>
      <c r="AM26">
        <v>0</v>
      </c>
      <c r="AN26">
        <v>587</v>
      </c>
      <c r="AO26">
        <v>0</v>
      </c>
      <c r="AP26" s="1" t="s">
        <v>72</v>
      </c>
      <c r="AQ26">
        <v>1</v>
      </c>
      <c r="AR26" s="1" t="s">
        <v>233</v>
      </c>
      <c r="AS26" t="s">
        <v>208</v>
      </c>
      <c r="AT26">
        <v>210</v>
      </c>
      <c r="AU26" s="1" t="s">
        <v>191</v>
      </c>
      <c r="AV26" s="3">
        <v>42916</v>
      </c>
      <c r="AW26" s="3">
        <v>42916</v>
      </c>
      <c r="AX26" s="3">
        <v>42916</v>
      </c>
      <c r="AY26" s="1" t="s">
        <v>85</v>
      </c>
      <c r="AZ26" s="1" t="s">
        <v>208</v>
      </c>
      <c r="BA26">
        <v>1476</v>
      </c>
      <c r="BB26">
        <v>7</v>
      </c>
      <c r="BC26">
        <v>45467.08</v>
      </c>
      <c r="BD26" s="1"/>
      <c r="BF26" s="1"/>
      <c r="BG26" s="1"/>
      <c r="BJ26" s="1"/>
      <c r="BK26" s="1"/>
      <c r="BL26" s="1"/>
      <c r="BO26" s="1"/>
      <c r="BP26" s="1"/>
      <c r="BQ26">
        <v>17</v>
      </c>
      <c r="BR26">
        <v>45467.08</v>
      </c>
      <c r="BS26">
        <v>45467.08</v>
      </c>
    </row>
    <row r="27" spans="1:71" x14ac:dyDescent="0.35">
      <c r="A27" s="1" t="s">
        <v>67</v>
      </c>
      <c r="B27" s="1" t="s">
        <v>68</v>
      </c>
      <c r="C27" s="1" t="s">
        <v>69</v>
      </c>
      <c r="D27">
        <v>1</v>
      </c>
      <c r="E27">
        <v>1</v>
      </c>
      <c r="F27" s="2">
        <v>43420.69021990741</v>
      </c>
      <c r="G27" s="3">
        <v>42887</v>
      </c>
      <c r="H27" s="3">
        <v>42916</v>
      </c>
      <c r="I27" s="1" t="s">
        <v>70</v>
      </c>
      <c r="J27">
        <v>1234</v>
      </c>
      <c r="K27">
        <v>1231234455</v>
      </c>
      <c r="L27" s="1" t="s">
        <v>151</v>
      </c>
      <c r="N27" s="1" t="s">
        <v>71</v>
      </c>
      <c r="O27" s="1" t="s">
        <v>84</v>
      </c>
      <c r="P27" s="1" t="s">
        <v>84</v>
      </c>
      <c r="Q27" s="1" t="s">
        <v>84</v>
      </c>
      <c r="R27" s="1"/>
      <c r="S27" t="s">
        <v>84</v>
      </c>
      <c r="U27" s="1" t="s">
        <v>84</v>
      </c>
      <c r="V27" s="1" t="s">
        <v>84</v>
      </c>
      <c r="W27" s="1" t="s">
        <v>84</v>
      </c>
      <c r="X27" s="1" t="s">
        <v>72</v>
      </c>
      <c r="Y27" s="1" t="s">
        <v>132</v>
      </c>
      <c r="Z27" s="1" t="s">
        <v>203</v>
      </c>
      <c r="AA27" s="1" t="s">
        <v>74</v>
      </c>
      <c r="AB27">
        <v>7</v>
      </c>
      <c r="AC27" s="1" t="s">
        <v>78</v>
      </c>
      <c r="AD27">
        <v>702</v>
      </c>
      <c r="AE27" s="1" t="s">
        <v>122</v>
      </c>
      <c r="AF27">
        <v>2</v>
      </c>
      <c r="AG27" s="1" t="s">
        <v>121</v>
      </c>
      <c r="AH27">
        <v>0</v>
      </c>
      <c r="AI27">
        <v>0</v>
      </c>
      <c r="AJ27">
        <v>0</v>
      </c>
      <c r="AK27">
        <v>25000</v>
      </c>
      <c r="AL27">
        <v>0</v>
      </c>
      <c r="AM27">
        <v>98800</v>
      </c>
      <c r="AN27">
        <v>0</v>
      </c>
      <c r="AO27">
        <v>98800</v>
      </c>
      <c r="AP27" s="1" t="s">
        <v>72</v>
      </c>
      <c r="AQ27">
        <v>1</v>
      </c>
      <c r="AR27" s="1" t="s">
        <v>233</v>
      </c>
      <c r="AS27" t="s">
        <v>208</v>
      </c>
      <c r="AT27">
        <v>210</v>
      </c>
      <c r="AU27" s="1" t="s">
        <v>191</v>
      </c>
      <c r="AV27" s="3">
        <v>42916</v>
      </c>
      <c r="AW27" s="3">
        <v>42916</v>
      </c>
      <c r="AX27" s="3">
        <v>42916</v>
      </c>
      <c r="AY27" s="1" t="s">
        <v>85</v>
      </c>
      <c r="AZ27" s="1" t="s">
        <v>208</v>
      </c>
      <c r="BA27">
        <v>1476</v>
      </c>
      <c r="BB27">
        <v>7</v>
      </c>
      <c r="BC27">
        <v>45467.08</v>
      </c>
      <c r="BD27" s="1"/>
      <c r="BF27" s="1"/>
      <c r="BG27" s="1"/>
      <c r="BJ27" s="1"/>
      <c r="BK27" s="1"/>
      <c r="BL27" s="1"/>
      <c r="BO27" s="1"/>
      <c r="BP27" s="1"/>
      <c r="BQ27">
        <v>17</v>
      </c>
      <c r="BR27">
        <v>45467.08</v>
      </c>
      <c r="BS27">
        <v>45467.08</v>
      </c>
    </row>
    <row r="28" spans="1:71" x14ac:dyDescent="0.35">
      <c r="A28" s="1" t="s">
        <v>67</v>
      </c>
      <c r="B28" s="1" t="s">
        <v>68</v>
      </c>
      <c r="C28" s="1" t="s">
        <v>69</v>
      </c>
      <c r="D28">
        <v>1</v>
      </c>
      <c r="E28">
        <v>1</v>
      </c>
      <c r="F28" s="2">
        <v>43420.69021990741</v>
      </c>
      <c r="G28" s="3">
        <v>42887</v>
      </c>
      <c r="H28" s="3">
        <v>42916</v>
      </c>
      <c r="I28" s="1" t="s">
        <v>70</v>
      </c>
      <c r="J28">
        <v>1234</v>
      </c>
      <c r="K28">
        <v>1231234455</v>
      </c>
      <c r="L28" s="1" t="s">
        <v>151</v>
      </c>
      <c r="N28" s="1" t="s">
        <v>71</v>
      </c>
      <c r="O28" s="1" t="s">
        <v>84</v>
      </c>
      <c r="P28" s="1" t="s">
        <v>84</v>
      </c>
      <c r="Q28" s="1" t="s">
        <v>84</v>
      </c>
      <c r="R28" s="1"/>
      <c r="S28" t="s">
        <v>84</v>
      </c>
      <c r="U28" s="1" t="s">
        <v>84</v>
      </c>
      <c r="V28" s="1" t="s">
        <v>84</v>
      </c>
      <c r="W28" s="1" t="s">
        <v>84</v>
      </c>
      <c r="X28" s="1" t="s">
        <v>72</v>
      </c>
      <c r="Y28" s="1" t="s">
        <v>112</v>
      </c>
      <c r="Z28" s="1" t="s">
        <v>115</v>
      </c>
      <c r="AA28" s="1" t="s">
        <v>74</v>
      </c>
      <c r="AB28">
        <v>7</v>
      </c>
      <c r="AC28" s="1" t="s">
        <v>78</v>
      </c>
      <c r="AD28">
        <v>731</v>
      </c>
      <c r="AE28" s="1" t="s">
        <v>117</v>
      </c>
      <c r="AF28">
        <v>2</v>
      </c>
      <c r="AG28" s="1" t="s">
        <v>121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38470</v>
      </c>
      <c r="AN28">
        <v>0</v>
      </c>
      <c r="AO28">
        <v>38470</v>
      </c>
      <c r="AP28" s="1" t="s">
        <v>72</v>
      </c>
      <c r="AQ28">
        <v>1</v>
      </c>
      <c r="AR28" s="1" t="s">
        <v>233</v>
      </c>
      <c r="AS28" t="s">
        <v>208</v>
      </c>
      <c r="AT28">
        <v>210</v>
      </c>
      <c r="AU28" s="1" t="s">
        <v>191</v>
      </c>
      <c r="AV28" s="3">
        <v>42916</v>
      </c>
      <c r="AW28" s="3">
        <v>42916</v>
      </c>
      <c r="AX28" s="3">
        <v>42916</v>
      </c>
      <c r="AY28" s="1" t="s">
        <v>85</v>
      </c>
      <c r="AZ28" s="1" t="s">
        <v>208</v>
      </c>
      <c r="BA28">
        <v>1476</v>
      </c>
      <c r="BB28">
        <v>7</v>
      </c>
      <c r="BC28">
        <v>45467.08</v>
      </c>
      <c r="BD28" s="1"/>
      <c r="BF28" s="1"/>
      <c r="BG28" s="1"/>
      <c r="BJ28" s="1"/>
      <c r="BK28" s="1"/>
      <c r="BL28" s="1"/>
      <c r="BO28" s="1"/>
      <c r="BP28" s="1"/>
      <c r="BQ28">
        <v>17</v>
      </c>
      <c r="BR28">
        <v>45467.08</v>
      </c>
      <c r="BS28">
        <v>45467.08</v>
      </c>
    </row>
    <row r="29" spans="1:71" x14ac:dyDescent="0.35">
      <c r="A29" s="1" t="s">
        <v>67</v>
      </c>
      <c r="B29" s="1" t="s">
        <v>68</v>
      </c>
      <c r="C29" s="1" t="s">
        <v>69</v>
      </c>
      <c r="D29">
        <v>1</v>
      </c>
      <c r="E29">
        <v>1</v>
      </c>
      <c r="F29" s="2">
        <v>43420.69021990741</v>
      </c>
      <c r="G29" s="3">
        <v>42887</v>
      </c>
      <c r="H29" s="3">
        <v>42916</v>
      </c>
      <c r="I29" s="1" t="s">
        <v>70</v>
      </c>
      <c r="J29">
        <v>1234</v>
      </c>
      <c r="K29">
        <v>1231234455</v>
      </c>
      <c r="L29" s="1" t="s">
        <v>151</v>
      </c>
      <c r="N29" s="1" t="s">
        <v>71</v>
      </c>
      <c r="O29" s="1" t="s">
        <v>84</v>
      </c>
      <c r="P29" s="1" t="s">
        <v>84</v>
      </c>
      <c r="Q29" s="1" t="s">
        <v>84</v>
      </c>
      <c r="R29" s="1"/>
      <c r="S29" t="s">
        <v>84</v>
      </c>
      <c r="U29" s="1" t="s">
        <v>84</v>
      </c>
      <c r="V29" s="1" t="s">
        <v>84</v>
      </c>
      <c r="W29" s="1" t="s">
        <v>84</v>
      </c>
      <c r="X29" s="1"/>
      <c r="Y29" s="1"/>
      <c r="Z29" s="1"/>
      <c r="AA29" s="1"/>
      <c r="AC29" s="1"/>
      <c r="AE29" s="1"/>
      <c r="AG29" s="1"/>
      <c r="AP29" s="1" t="s">
        <v>72</v>
      </c>
      <c r="AQ29">
        <v>1</v>
      </c>
      <c r="AR29" s="1" t="s">
        <v>233</v>
      </c>
      <c r="AS29" t="s">
        <v>208</v>
      </c>
      <c r="AT29">
        <v>210</v>
      </c>
      <c r="AU29" s="1" t="s">
        <v>191</v>
      </c>
      <c r="AV29" s="3">
        <v>42916</v>
      </c>
      <c r="AW29" s="3">
        <v>42916</v>
      </c>
      <c r="AX29" s="3">
        <v>42916</v>
      </c>
      <c r="AY29" s="1" t="s">
        <v>85</v>
      </c>
      <c r="AZ29" s="1" t="s">
        <v>208</v>
      </c>
      <c r="BA29">
        <v>1476</v>
      </c>
      <c r="BB29">
        <v>7</v>
      </c>
      <c r="BC29">
        <v>45467.08</v>
      </c>
      <c r="BD29" s="1" t="s">
        <v>72</v>
      </c>
      <c r="BE29">
        <v>1</v>
      </c>
      <c r="BF29" s="1" t="s">
        <v>233</v>
      </c>
      <c r="BG29" s="1" t="s">
        <v>199</v>
      </c>
      <c r="BH29">
        <v>1200</v>
      </c>
      <c r="BJ29" s="1"/>
      <c r="BK29" s="1" t="s">
        <v>208</v>
      </c>
      <c r="BL29" s="1" t="s">
        <v>86</v>
      </c>
      <c r="BM29">
        <v>0</v>
      </c>
      <c r="BO29" s="1"/>
      <c r="BP29" s="1"/>
      <c r="BQ29">
        <v>17</v>
      </c>
      <c r="BR29">
        <v>45467.08</v>
      </c>
      <c r="BS29">
        <v>45467.08</v>
      </c>
    </row>
    <row r="30" spans="1:71" x14ac:dyDescent="0.35">
      <c r="A30" s="1" t="s">
        <v>67</v>
      </c>
      <c r="B30" s="1" t="s">
        <v>68</v>
      </c>
      <c r="C30" s="1" t="s">
        <v>69</v>
      </c>
      <c r="D30">
        <v>1</v>
      </c>
      <c r="E30">
        <v>1</v>
      </c>
      <c r="F30" s="2">
        <v>43420.69021990741</v>
      </c>
      <c r="G30" s="3">
        <v>42887</v>
      </c>
      <c r="H30" s="3">
        <v>42916</v>
      </c>
      <c r="I30" s="1" t="s">
        <v>70</v>
      </c>
      <c r="J30">
        <v>1234</v>
      </c>
      <c r="K30">
        <v>1231234455</v>
      </c>
      <c r="L30" s="1" t="s">
        <v>151</v>
      </c>
      <c r="N30" s="1" t="s">
        <v>71</v>
      </c>
      <c r="O30" s="1" t="s">
        <v>84</v>
      </c>
      <c r="P30" s="1" t="s">
        <v>84</v>
      </c>
      <c r="Q30" s="1" t="s">
        <v>84</v>
      </c>
      <c r="R30" s="1"/>
      <c r="S30" t="s">
        <v>84</v>
      </c>
      <c r="U30" s="1" t="s">
        <v>84</v>
      </c>
      <c r="V30" s="1" t="s">
        <v>84</v>
      </c>
      <c r="W30" s="1" t="s">
        <v>84</v>
      </c>
      <c r="X30" s="1"/>
      <c r="Y30" s="1"/>
      <c r="Z30" s="1"/>
      <c r="AA30" s="1"/>
      <c r="AC30" s="1"/>
      <c r="AE30" s="1"/>
      <c r="AG30" s="1"/>
      <c r="AP30" s="1" t="s">
        <v>72</v>
      </c>
      <c r="AQ30">
        <v>1</v>
      </c>
      <c r="AR30" s="1" t="s">
        <v>233</v>
      </c>
      <c r="AS30" t="s">
        <v>208</v>
      </c>
      <c r="AT30">
        <v>210</v>
      </c>
      <c r="AU30" s="1" t="s">
        <v>191</v>
      </c>
      <c r="AV30" s="3">
        <v>42916</v>
      </c>
      <c r="AW30" s="3">
        <v>42916</v>
      </c>
      <c r="AX30" s="3">
        <v>42916</v>
      </c>
      <c r="AY30" s="1" t="s">
        <v>85</v>
      </c>
      <c r="AZ30" s="1" t="s">
        <v>208</v>
      </c>
      <c r="BA30">
        <v>1476</v>
      </c>
      <c r="BB30">
        <v>7</v>
      </c>
      <c r="BC30">
        <v>45467.08</v>
      </c>
      <c r="BD30" s="1" t="s">
        <v>72</v>
      </c>
      <c r="BE30">
        <v>2</v>
      </c>
      <c r="BF30" s="1" t="s">
        <v>233</v>
      </c>
      <c r="BG30" s="1" t="s">
        <v>86</v>
      </c>
      <c r="BH30">
        <v>0</v>
      </c>
      <c r="BJ30" s="1"/>
      <c r="BK30" s="1"/>
      <c r="BL30" s="1" t="s">
        <v>198</v>
      </c>
      <c r="BM30">
        <v>1476</v>
      </c>
      <c r="BO30" s="1"/>
      <c r="BP30" s="1" t="s">
        <v>208</v>
      </c>
      <c r="BQ30">
        <v>17</v>
      </c>
      <c r="BR30">
        <v>45467.08</v>
      </c>
      <c r="BS30">
        <v>45467.08</v>
      </c>
    </row>
    <row r="31" spans="1:71" x14ac:dyDescent="0.35">
      <c r="A31" s="1" t="s">
        <v>67</v>
      </c>
      <c r="B31" s="1" t="s">
        <v>68</v>
      </c>
      <c r="C31" s="1" t="s">
        <v>69</v>
      </c>
      <c r="D31">
        <v>1</v>
      </c>
      <c r="E31">
        <v>1</v>
      </c>
      <c r="F31" s="2">
        <v>43420.69021990741</v>
      </c>
      <c r="G31" s="3">
        <v>42887</v>
      </c>
      <c r="H31" s="3">
        <v>42916</v>
      </c>
      <c r="I31" s="1" t="s">
        <v>70</v>
      </c>
      <c r="J31">
        <v>1234</v>
      </c>
      <c r="K31">
        <v>1231234455</v>
      </c>
      <c r="L31" s="1" t="s">
        <v>151</v>
      </c>
      <c r="N31" s="1" t="s">
        <v>71</v>
      </c>
      <c r="O31" s="1" t="s">
        <v>84</v>
      </c>
      <c r="P31" s="1" t="s">
        <v>84</v>
      </c>
      <c r="Q31" s="1" t="s">
        <v>84</v>
      </c>
      <c r="R31" s="1"/>
      <c r="S31" t="s">
        <v>84</v>
      </c>
      <c r="U31" s="1" t="s">
        <v>84</v>
      </c>
      <c r="V31" s="1" t="s">
        <v>84</v>
      </c>
      <c r="W31" s="1" t="s">
        <v>84</v>
      </c>
      <c r="X31" s="1"/>
      <c r="Y31" s="1"/>
      <c r="Z31" s="1"/>
      <c r="AA31" s="1"/>
      <c r="AC31" s="1"/>
      <c r="AE31" s="1"/>
      <c r="AG31" s="1"/>
      <c r="AP31" s="1" t="s">
        <v>72</v>
      </c>
      <c r="AQ31">
        <v>1</v>
      </c>
      <c r="AR31" s="1" t="s">
        <v>233</v>
      </c>
      <c r="AS31" t="s">
        <v>208</v>
      </c>
      <c r="AT31">
        <v>210</v>
      </c>
      <c r="AU31" s="1" t="s">
        <v>191</v>
      </c>
      <c r="AV31" s="3">
        <v>42916</v>
      </c>
      <c r="AW31" s="3">
        <v>42916</v>
      </c>
      <c r="AX31" s="3">
        <v>42916</v>
      </c>
      <c r="AY31" s="1" t="s">
        <v>85</v>
      </c>
      <c r="AZ31" s="1" t="s">
        <v>208</v>
      </c>
      <c r="BA31">
        <v>1476</v>
      </c>
      <c r="BB31">
        <v>7</v>
      </c>
      <c r="BC31">
        <v>45467.08</v>
      </c>
      <c r="BD31" s="1" t="s">
        <v>72</v>
      </c>
      <c r="BE31">
        <v>3</v>
      </c>
      <c r="BF31" s="1" t="s">
        <v>233</v>
      </c>
      <c r="BG31" s="1" t="s">
        <v>111</v>
      </c>
      <c r="BH31">
        <v>276</v>
      </c>
      <c r="BJ31" s="1"/>
      <c r="BK31" s="1" t="s">
        <v>208</v>
      </c>
      <c r="BL31" s="1" t="s">
        <v>86</v>
      </c>
      <c r="BM31">
        <v>0</v>
      </c>
      <c r="BO31" s="1"/>
      <c r="BP31" s="1"/>
      <c r="BQ31">
        <v>17</v>
      </c>
      <c r="BR31">
        <v>45467.08</v>
      </c>
      <c r="BS31">
        <v>45467.08</v>
      </c>
    </row>
    <row r="32" spans="1:71" x14ac:dyDescent="0.35">
      <c r="A32" s="1" t="s">
        <v>67</v>
      </c>
      <c r="B32" s="1" t="s">
        <v>68</v>
      </c>
      <c r="C32" s="1" t="s">
        <v>69</v>
      </c>
      <c r="D32">
        <v>1</v>
      </c>
      <c r="E32">
        <v>1</v>
      </c>
      <c r="F32" s="2">
        <v>43420.69021990741</v>
      </c>
      <c r="G32" s="3">
        <v>42887</v>
      </c>
      <c r="H32" s="3">
        <v>42916</v>
      </c>
      <c r="I32" s="1" t="s">
        <v>70</v>
      </c>
      <c r="J32">
        <v>1234</v>
      </c>
      <c r="K32">
        <v>1231234455</v>
      </c>
      <c r="L32" s="1" t="s">
        <v>151</v>
      </c>
      <c r="N32" s="1" t="s">
        <v>71</v>
      </c>
      <c r="O32" s="1" t="s">
        <v>84</v>
      </c>
      <c r="P32" s="1" t="s">
        <v>84</v>
      </c>
      <c r="Q32" s="1" t="s">
        <v>84</v>
      </c>
      <c r="R32" s="1"/>
      <c r="S32" t="s">
        <v>84</v>
      </c>
      <c r="U32" s="1" t="s">
        <v>84</v>
      </c>
      <c r="V32" s="1" t="s">
        <v>84</v>
      </c>
      <c r="W32" s="1" t="s">
        <v>84</v>
      </c>
      <c r="X32" s="1"/>
      <c r="Y32" s="1"/>
      <c r="Z32" s="1"/>
      <c r="AA32" s="1"/>
      <c r="AC32" s="1"/>
      <c r="AE32" s="1"/>
      <c r="AG32" s="1"/>
      <c r="AP32" s="1" t="s">
        <v>72</v>
      </c>
      <c r="AQ32">
        <v>1</v>
      </c>
      <c r="AR32" s="1" t="s">
        <v>233</v>
      </c>
      <c r="AS32" t="s">
        <v>208</v>
      </c>
      <c r="AT32">
        <v>210</v>
      </c>
      <c r="AU32" s="1" t="s">
        <v>191</v>
      </c>
      <c r="AV32" s="3">
        <v>42916</v>
      </c>
      <c r="AW32" s="3">
        <v>42916</v>
      </c>
      <c r="AX32" s="3">
        <v>42916</v>
      </c>
      <c r="AY32" s="1" t="s">
        <v>85</v>
      </c>
      <c r="AZ32" s="1" t="s">
        <v>208</v>
      </c>
      <c r="BA32">
        <v>1476</v>
      </c>
      <c r="BB32">
        <v>7</v>
      </c>
      <c r="BC32">
        <v>45467.08</v>
      </c>
      <c r="BD32" s="1" t="s">
        <v>72</v>
      </c>
      <c r="BE32">
        <v>4</v>
      </c>
      <c r="BF32" s="1" t="s">
        <v>234</v>
      </c>
      <c r="BG32" s="1" t="s">
        <v>229</v>
      </c>
      <c r="BH32">
        <v>896</v>
      </c>
      <c r="BJ32" s="1"/>
      <c r="BK32" s="1" t="s">
        <v>239</v>
      </c>
      <c r="BL32" s="1" t="s">
        <v>86</v>
      </c>
      <c r="BM32">
        <v>0</v>
      </c>
      <c r="BO32" s="1"/>
      <c r="BP32" s="1"/>
      <c r="BQ32">
        <v>17</v>
      </c>
      <c r="BR32">
        <v>45467.08</v>
      </c>
      <c r="BS32">
        <v>45467.08</v>
      </c>
    </row>
    <row r="33" spans="1:71" x14ac:dyDescent="0.35">
      <c r="A33" s="1" t="s">
        <v>67</v>
      </c>
      <c r="B33" s="1" t="s">
        <v>68</v>
      </c>
      <c r="C33" s="1" t="s">
        <v>69</v>
      </c>
      <c r="D33">
        <v>1</v>
      </c>
      <c r="E33">
        <v>1</v>
      </c>
      <c r="F33" s="2">
        <v>43420.69021990741</v>
      </c>
      <c r="G33" s="3">
        <v>42887</v>
      </c>
      <c r="H33" s="3">
        <v>42916</v>
      </c>
      <c r="I33" s="1" t="s">
        <v>70</v>
      </c>
      <c r="J33">
        <v>1234</v>
      </c>
      <c r="K33">
        <v>1231234455</v>
      </c>
      <c r="L33" s="1" t="s">
        <v>151</v>
      </c>
      <c r="N33" s="1" t="s">
        <v>71</v>
      </c>
      <c r="O33" s="1" t="s">
        <v>84</v>
      </c>
      <c r="P33" s="1" t="s">
        <v>84</v>
      </c>
      <c r="Q33" s="1" t="s">
        <v>84</v>
      </c>
      <c r="R33" s="1"/>
      <c r="S33" t="s">
        <v>84</v>
      </c>
      <c r="U33" s="1" t="s">
        <v>84</v>
      </c>
      <c r="V33" s="1" t="s">
        <v>84</v>
      </c>
      <c r="W33" s="1" t="s">
        <v>84</v>
      </c>
      <c r="X33" s="1"/>
      <c r="Y33" s="1"/>
      <c r="Z33" s="1"/>
      <c r="AA33" s="1"/>
      <c r="AC33" s="1"/>
      <c r="AE33" s="1"/>
      <c r="AG33" s="1"/>
      <c r="AP33" s="1" t="s">
        <v>72</v>
      </c>
      <c r="AQ33">
        <v>1</v>
      </c>
      <c r="AR33" s="1" t="s">
        <v>233</v>
      </c>
      <c r="AS33" t="s">
        <v>208</v>
      </c>
      <c r="AT33">
        <v>210</v>
      </c>
      <c r="AU33" s="1" t="s">
        <v>191</v>
      </c>
      <c r="AV33" s="3">
        <v>42916</v>
      </c>
      <c r="AW33" s="3">
        <v>42916</v>
      </c>
      <c r="AX33" s="3">
        <v>42916</v>
      </c>
      <c r="AY33" s="1" t="s">
        <v>85</v>
      </c>
      <c r="AZ33" s="1" t="s">
        <v>208</v>
      </c>
      <c r="BA33">
        <v>1476</v>
      </c>
      <c r="BB33">
        <v>7</v>
      </c>
      <c r="BC33">
        <v>45467.08</v>
      </c>
      <c r="BD33" s="1" t="s">
        <v>72</v>
      </c>
      <c r="BE33">
        <v>5</v>
      </c>
      <c r="BF33" s="1" t="s">
        <v>234</v>
      </c>
      <c r="BG33" s="1" t="s">
        <v>86</v>
      </c>
      <c r="BH33">
        <v>0</v>
      </c>
      <c r="BJ33" s="1"/>
      <c r="BK33" s="1"/>
      <c r="BL33" s="1" t="s">
        <v>219</v>
      </c>
      <c r="BM33">
        <v>1102.08</v>
      </c>
      <c r="BO33" s="1"/>
      <c r="BP33" s="1" t="s">
        <v>239</v>
      </c>
      <c r="BQ33">
        <v>17</v>
      </c>
      <c r="BR33">
        <v>45467.08</v>
      </c>
      <c r="BS33">
        <v>45467.08</v>
      </c>
    </row>
    <row r="34" spans="1:71" x14ac:dyDescent="0.35">
      <c r="A34" s="1" t="s">
        <v>67</v>
      </c>
      <c r="B34" s="1" t="s">
        <v>68</v>
      </c>
      <c r="C34" s="1" t="s">
        <v>69</v>
      </c>
      <c r="D34">
        <v>1</v>
      </c>
      <c r="E34">
        <v>1</v>
      </c>
      <c r="F34" s="2">
        <v>43420.69021990741</v>
      </c>
      <c r="G34" s="3">
        <v>42887</v>
      </c>
      <c r="H34" s="3">
        <v>42916</v>
      </c>
      <c r="I34" s="1" t="s">
        <v>70</v>
      </c>
      <c r="J34">
        <v>1234</v>
      </c>
      <c r="K34">
        <v>1231234455</v>
      </c>
      <c r="L34" s="1" t="s">
        <v>151</v>
      </c>
      <c r="N34" s="1" t="s">
        <v>71</v>
      </c>
      <c r="O34" s="1" t="s">
        <v>84</v>
      </c>
      <c r="P34" s="1" t="s">
        <v>84</v>
      </c>
      <c r="Q34" s="1" t="s">
        <v>84</v>
      </c>
      <c r="R34" s="1"/>
      <c r="S34" t="s">
        <v>84</v>
      </c>
      <c r="U34" s="1" t="s">
        <v>84</v>
      </c>
      <c r="V34" s="1" t="s">
        <v>84</v>
      </c>
      <c r="W34" s="1" t="s">
        <v>84</v>
      </c>
      <c r="X34" s="1"/>
      <c r="Y34" s="1"/>
      <c r="Z34" s="1"/>
      <c r="AA34" s="1"/>
      <c r="AC34" s="1"/>
      <c r="AE34" s="1"/>
      <c r="AG34" s="1"/>
      <c r="AP34" s="1" t="s">
        <v>72</v>
      </c>
      <c r="AQ34">
        <v>1</v>
      </c>
      <c r="AR34" s="1" t="s">
        <v>233</v>
      </c>
      <c r="AS34" t="s">
        <v>208</v>
      </c>
      <c r="AT34">
        <v>210</v>
      </c>
      <c r="AU34" s="1" t="s">
        <v>191</v>
      </c>
      <c r="AV34" s="3">
        <v>42916</v>
      </c>
      <c r="AW34" s="3">
        <v>42916</v>
      </c>
      <c r="AX34" s="3">
        <v>42916</v>
      </c>
      <c r="AY34" s="1" t="s">
        <v>85</v>
      </c>
      <c r="AZ34" s="1" t="s">
        <v>208</v>
      </c>
      <c r="BA34">
        <v>1476</v>
      </c>
      <c r="BB34">
        <v>7</v>
      </c>
      <c r="BC34">
        <v>45467.08</v>
      </c>
      <c r="BD34" s="1" t="s">
        <v>72</v>
      </c>
      <c r="BE34">
        <v>6</v>
      </c>
      <c r="BF34" s="1" t="s">
        <v>234</v>
      </c>
      <c r="BG34" s="1" t="s">
        <v>111</v>
      </c>
      <c r="BH34">
        <v>206.08</v>
      </c>
      <c r="BJ34" s="1"/>
      <c r="BK34" s="1" t="s">
        <v>239</v>
      </c>
      <c r="BL34" s="1" t="s">
        <v>86</v>
      </c>
      <c r="BM34">
        <v>0</v>
      </c>
      <c r="BO34" s="1"/>
      <c r="BP34" s="1"/>
      <c r="BQ34">
        <v>17</v>
      </c>
      <c r="BR34">
        <v>45467.08</v>
      </c>
      <c r="BS34">
        <v>45467.08</v>
      </c>
    </row>
    <row r="35" spans="1:71" x14ac:dyDescent="0.35">
      <c r="A35" s="1" t="s">
        <v>67</v>
      </c>
      <c r="B35" s="1" t="s">
        <v>68</v>
      </c>
      <c r="C35" s="1" t="s">
        <v>69</v>
      </c>
      <c r="D35">
        <v>1</v>
      </c>
      <c r="E35">
        <v>1</v>
      </c>
      <c r="F35" s="2">
        <v>43420.69021990741</v>
      </c>
      <c r="G35" s="3">
        <v>42887</v>
      </c>
      <c r="H35" s="3">
        <v>42916</v>
      </c>
      <c r="I35" s="1" t="s">
        <v>70</v>
      </c>
      <c r="J35">
        <v>1234</v>
      </c>
      <c r="K35">
        <v>1231234455</v>
      </c>
      <c r="L35" s="1" t="s">
        <v>151</v>
      </c>
      <c r="N35" s="1" t="s">
        <v>71</v>
      </c>
      <c r="O35" s="1" t="s">
        <v>84</v>
      </c>
      <c r="P35" s="1" t="s">
        <v>84</v>
      </c>
      <c r="Q35" s="1" t="s">
        <v>84</v>
      </c>
      <c r="R35" s="1"/>
      <c r="S35" t="s">
        <v>84</v>
      </c>
      <c r="U35" s="1" t="s">
        <v>84</v>
      </c>
      <c r="V35" s="1" t="s">
        <v>84</v>
      </c>
      <c r="W35" s="1" t="s">
        <v>84</v>
      </c>
      <c r="X35" s="1"/>
      <c r="Y35" s="1"/>
      <c r="Z35" s="1"/>
      <c r="AA35" s="1"/>
      <c r="AC35" s="1"/>
      <c r="AE35" s="1"/>
      <c r="AG35" s="1"/>
      <c r="AP35" s="1" t="s">
        <v>72</v>
      </c>
      <c r="AQ35">
        <v>1</v>
      </c>
      <c r="AR35" s="1" t="s">
        <v>233</v>
      </c>
      <c r="AS35" t="s">
        <v>208</v>
      </c>
      <c r="AT35">
        <v>210</v>
      </c>
      <c r="AU35" s="1" t="s">
        <v>191</v>
      </c>
      <c r="AV35" s="3">
        <v>42916</v>
      </c>
      <c r="AW35" s="3">
        <v>42916</v>
      </c>
      <c r="AX35" s="3">
        <v>42916</v>
      </c>
      <c r="AY35" s="1" t="s">
        <v>85</v>
      </c>
      <c r="AZ35" s="1" t="s">
        <v>208</v>
      </c>
      <c r="BA35">
        <v>1476</v>
      </c>
      <c r="BB35">
        <v>7</v>
      </c>
      <c r="BC35">
        <v>45467.08</v>
      </c>
      <c r="BD35" s="1" t="s">
        <v>72</v>
      </c>
      <c r="BE35">
        <v>7</v>
      </c>
      <c r="BF35" s="1" t="s">
        <v>235</v>
      </c>
      <c r="BG35" s="1" t="s">
        <v>140</v>
      </c>
      <c r="BH35">
        <v>9760</v>
      </c>
      <c r="BJ35" s="1"/>
      <c r="BK35" s="1" t="s">
        <v>193</v>
      </c>
      <c r="BL35" s="1" t="s">
        <v>86</v>
      </c>
      <c r="BM35">
        <v>0</v>
      </c>
      <c r="BO35" s="1"/>
      <c r="BP35" s="1"/>
      <c r="BQ35">
        <v>17</v>
      </c>
      <c r="BR35">
        <v>45467.08</v>
      </c>
      <c r="BS35">
        <v>45467.08</v>
      </c>
    </row>
    <row r="36" spans="1:71" x14ac:dyDescent="0.35">
      <c r="A36" s="1" t="s">
        <v>67</v>
      </c>
      <c r="B36" s="1" t="s">
        <v>68</v>
      </c>
      <c r="C36" s="1" t="s">
        <v>69</v>
      </c>
      <c r="D36">
        <v>1</v>
      </c>
      <c r="E36">
        <v>1</v>
      </c>
      <c r="F36" s="2">
        <v>43420.69021990741</v>
      </c>
      <c r="G36" s="3">
        <v>42887</v>
      </c>
      <c r="H36" s="3">
        <v>42916</v>
      </c>
      <c r="I36" s="1" t="s">
        <v>70</v>
      </c>
      <c r="J36">
        <v>1234</v>
      </c>
      <c r="K36">
        <v>1231234455</v>
      </c>
      <c r="L36" s="1" t="s">
        <v>151</v>
      </c>
      <c r="N36" s="1" t="s">
        <v>71</v>
      </c>
      <c r="O36" s="1" t="s">
        <v>84</v>
      </c>
      <c r="P36" s="1" t="s">
        <v>84</v>
      </c>
      <c r="Q36" s="1" t="s">
        <v>84</v>
      </c>
      <c r="R36" s="1"/>
      <c r="S36" t="s">
        <v>84</v>
      </c>
      <c r="U36" s="1" t="s">
        <v>84</v>
      </c>
      <c r="V36" s="1" t="s">
        <v>84</v>
      </c>
      <c r="W36" s="1" t="s">
        <v>84</v>
      </c>
      <c r="X36" s="1"/>
      <c r="Y36" s="1"/>
      <c r="Z36" s="1"/>
      <c r="AA36" s="1"/>
      <c r="AC36" s="1"/>
      <c r="AE36" s="1"/>
      <c r="AG36" s="1"/>
      <c r="AP36" s="1" t="s">
        <v>72</v>
      </c>
      <c r="AQ36">
        <v>1</v>
      </c>
      <c r="AR36" s="1" t="s">
        <v>233</v>
      </c>
      <c r="AS36" t="s">
        <v>208</v>
      </c>
      <c r="AT36">
        <v>210</v>
      </c>
      <c r="AU36" s="1" t="s">
        <v>191</v>
      </c>
      <c r="AV36" s="3">
        <v>42916</v>
      </c>
      <c r="AW36" s="3">
        <v>42916</v>
      </c>
      <c r="AX36" s="3">
        <v>42916</v>
      </c>
      <c r="AY36" s="1" t="s">
        <v>85</v>
      </c>
      <c r="AZ36" s="1" t="s">
        <v>208</v>
      </c>
      <c r="BA36">
        <v>1476</v>
      </c>
      <c r="BB36">
        <v>7</v>
      </c>
      <c r="BC36">
        <v>45467.08</v>
      </c>
      <c r="BD36" s="1" t="s">
        <v>72</v>
      </c>
      <c r="BE36">
        <v>8</v>
      </c>
      <c r="BF36" s="1" t="s">
        <v>235</v>
      </c>
      <c r="BG36" s="1" t="s">
        <v>86</v>
      </c>
      <c r="BH36">
        <v>0</v>
      </c>
      <c r="BJ36" s="1"/>
      <c r="BK36" s="1"/>
      <c r="BL36" s="1" t="s">
        <v>156</v>
      </c>
      <c r="BM36">
        <v>9760</v>
      </c>
      <c r="BO36" s="1"/>
      <c r="BP36" s="1" t="s">
        <v>193</v>
      </c>
      <c r="BQ36">
        <v>17</v>
      </c>
      <c r="BR36">
        <v>45467.08</v>
      </c>
      <c r="BS36">
        <v>45467.08</v>
      </c>
    </row>
    <row r="37" spans="1:71" x14ac:dyDescent="0.35">
      <c r="A37" s="1" t="s">
        <v>67</v>
      </c>
      <c r="B37" s="1" t="s">
        <v>68</v>
      </c>
      <c r="C37" s="1" t="s">
        <v>69</v>
      </c>
      <c r="D37">
        <v>1</v>
      </c>
      <c r="E37">
        <v>1</v>
      </c>
      <c r="F37" s="2">
        <v>43420.69021990741</v>
      </c>
      <c r="G37" s="3">
        <v>42887</v>
      </c>
      <c r="H37" s="3">
        <v>42916</v>
      </c>
      <c r="I37" s="1" t="s">
        <v>70</v>
      </c>
      <c r="J37">
        <v>1234</v>
      </c>
      <c r="K37">
        <v>1231234455</v>
      </c>
      <c r="L37" s="1" t="s">
        <v>151</v>
      </c>
      <c r="N37" s="1" t="s">
        <v>71</v>
      </c>
      <c r="O37" s="1" t="s">
        <v>84</v>
      </c>
      <c r="P37" s="1" t="s">
        <v>84</v>
      </c>
      <c r="Q37" s="1" t="s">
        <v>84</v>
      </c>
      <c r="R37" s="1"/>
      <c r="S37" t="s">
        <v>84</v>
      </c>
      <c r="U37" s="1" t="s">
        <v>84</v>
      </c>
      <c r="V37" s="1" t="s">
        <v>84</v>
      </c>
      <c r="W37" s="1" t="s">
        <v>84</v>
      </c>
      <c r="X37" s="1"/>
      <c r="Y37" s="1"/>
      <c r="Z37" s="1"/>
      <c r="AA37" s="1"/>
      <c r="AC37" s="1"/>
      <c r="AE37" s="1"/>
      <c r="AG37" s="1"/>
      <c r="AP37" s="1" t="s">
        <v>72</v>
      </c>
      <c r="AQ37">
        <v>1</v>
      </c>
      <c r="AR37" s="1" t="s">
        <v>233</v>
      </c>
      <c r="AS37" t="s">
        <v>208</v>
      </c>
      <c r="AT37">
        <v>210</v>
      </c>
      <c r="AU37" s="1" t="s">
        <v>191</v>
      </c>
      <c r="AV37" s="3">
        <v>42916</v>
      </c>
      <c r="AW37" s="3">
        <v>42916</v>
      </c>
      <c r="AX37" s="3">
        <v>42916</v>
      </c>
      <c r="AY37" s="1" t="s">
        <v>85</v>
      </c>
      <c r="AZ37" s="1" t="s">
        <v>208</v>
      </c>
      <c r="BA37">
        <v>1476</v>
      </c>
      <c r="BB37">
        <v>7</v>
      </c>
      <c r="BC37">
        <v>45467.08</v>
      </c>
      <c r="BD37" s="1" t="s">
        <v>72</v>
      </c>
      <c r="BE37">
        <v>9</v>
      </c>
      <c r="BF37" s="1" t="s">
        <v>236</v>
      </c>
      <c r="BG37" s="1" t="s">
        <v>161</v>
      </c>
      <c r="BH37">
        <v>1290</v>
      </c>
      <c r="BJ37" s="1"/>
      <c r="BK37" s="1" t="s">
        <v>193</v>
      </c>
      <c r="BL37" s="1" t="s">
        <v>86</v>
      </c>
      <c r="BM37">
        <v>0</v>
      </c>
      <c r="BO37" s="1"/>
      <c r="BP37" s="1"/>
      <c r="BQ37">
        <v>17</v>
      </c>
      <c r="BR37">
        <v>45467.08</v>
      </c>
      <c r="BS37">
        <v>45467.08</v>
      </c>
    </row>
    <row r="38" spans="1:71" x14ac:dyDescent="0.35">
      <c r="A38" s="1" t="s">
        <v>67</v>
      </c>
      <c r="B38" s="1" t="s">
        <v>68</v>
      </c>
      <c r="C38" s="1" t="s">
        <v>69</v>
      </c>
      <c r="D38">
        <v>1</v>
      </c>
      <c r="E38">
        <v>1</v>
      </c>
      <c r="F38" s="2">
        <v>43420.69021990741</v>
      </c>
      <c r="G38" s="3">
        <v>42887</v>
      </c>
      <c r="H38" s="3">
        <v>42916</v>
      </c>
      <c r="I38" s="1" t="s">
        <v>70</v>
      </c>
      <c r="J38">
        <v>1234</v>
      </c>
      <c r="K38">
        <v>1231234455</v>
      </c>
      <c r="L38" s="1" t="s">
        <v>151</v>
      </c>
      <c r="N38" s="1" t="s">
        <v>71</v>
      </c>
      <c r="O38" s="1" t="s">
        <v>84</v>
      </c>
      <c r="P38" s="1" t="s">
        <v>84</v>
      </c>
      <c r="Q38" s="1" t="s">
        <v>84</v>
      </c>
      <c r="R38" s="1"/>
      <c r="S38" t="s">
        <v>84</v>
      </c>
      <c r="U38" s="1" t="s">
        <v>84</v>
      </c>
      <c r="V38" s="1" t="s">
        <v>84</v>
      </c>
      <c r="W38" s="1" t="s">
        <v>84</v>
      </c>
      <c r="X38" s="1"/>
      <c r="Y38" s="1"/>
      <c r="Z38" s="1"/>
      <c r="AA38" s="1"/>
      <c r="AC38" s="1"/>
      <c r="AE38" s="1"/>
      <c r="AG38" s="1"/>
      <c r="AP38" s="1" t="s">
        <v>72</v>
      </c>
      <c r="AQ38">
        <v>1</v>
      </c>
      <c r="AR38" s="1" t="s">
        <v>233</v>
      </c>
      <c r="AS38" t="s">
        <v>208</v>
      </c>
      <c r="AT38">
        <v>210</v>
      </c>
      <c r="AU38" s="1" t="s">
        <v>191</v>
      </c>
      <c r="AV38" s="3">
        <v>42916</v>
      </c>
      <c r="AW38" s="3">
        <v>42916</v>
      </c>
      <c r="AX38" s="3">
        <v>42916</v>
      </c>
      <c r="AY38" s="1" t="s">
        <v>85</v>
      </c>
      <c r="AZ38" s="1" t="s">
        <v>208</v>
      </c>
      <c r="BA38">
        <v>1476</v>
      </c>
      <c r="BB38">
        <v>7</v>
      </c>
      <c r="BC38">
        <v>45467.08</v>
      </c>
      <c r="BD38" s="1" t="s">
        <v>72</v>
      </c>
      <c r="BE38">
        <v>10</v>
      </c>
      <c r="BF38" s="1" t="s">
        <v>236</v>
      </c>
      <c r="BG38" s="1" t="s">
        <v>86</v>
      </c>
      <c r="BH38">
        <v>0</v>
      </c>
      <c r="BJ38" s="1"/>
      <c r="BK38" s="1"/>
      <c r="BL38" s="1" t="s">
        <v>156</v>
      </c>
      <c r="BM38">
        <v>1290</v>
      </c>
      <c r="BO38" s="1"/>
      <c r="BP38" s="1" t="s">
        <v>193</v>
      </c>
      <c r="BQ38">
        <v>17</v>
      </c>
      <c r="BR38">
        <v>45467.08</v>
      </c>
      <c r="BS38">
        <v>45467.08</v>
      </c>
    </row>
    <row r="39" spans="1:71" x14ac:dyDescent="0.35">
      <c r="A39" s="1" t="s">
        <v>67</v>
      </c>
      <c r="B39" s="1" t="s">
        <v>68</v>
      </c>
      <c r="C39" s="1" t="s">
        <v>69</v>
      </c>
      <c r="D39">
        <v>1</v>
      </c>
      <c r="E39">
        <v>1</v>
      </c>
      <c r="F39" s="2">
        <v>43420.69021990741</v>
      </c>
      <c r="G39" s="3">
        <v>42887</v>
      </c>
      <c r="H39" s="3">
        <v>42916</v>
      </c>
      <c r="I39" s="1" t="s">
        <v>70</v>
      </c>
      <c r="J39">
        <v>1234</v>
      </c>
      <c r="K39">
        <v>1231234455</v>
      </c>
      <c r="L39" s="1" t="s">
        <v>151</v>
      </c>
      <c r="N39" s="1" t="s">
        <v>71</v>
      </c>
      <c r="O39" s="1" t="s">
        <v>84</v>
      </c>
      <c r="P39" s="1" t="s">
        <v>84</v>
      </c>
      <c r="Q39" s="1" t="s">
        <v>84</v>
      </c>
      <c r="R39" s="1"/>
      <c r="S39" t="s">
        <v>84</v>
      </c>
      <c r="U39" s="1" t="s">
        <v>84</v>
      </c>
      <c r="V39" s="1" t="s">
        <v>84</v>
      </c>
      <c r="W39" s="1" t="s">
        <v>84</v>
      </c>
      <c r="X39" s="1"/>
      <c r="Y39" s="1"/>
      <c r="Z39" s="1"/>
      <c r="AA39" s="1"/>
      <c r="AC39" s="1"/>
      <c r="AE39" s="1"/>
      <c r="AG39" s="1"/>
      <c r="AP39" s="1" t="s">
        <v>72</v>
      </c>
      <c r="AQ39">
        <v>1</v>
      </c>
      <c r="AR39" s="1" t="s">
        <v>233</v>
      </c>
      <c r="AS39" t="s">
        <v>208</v>
      </c>
      <c r="AT39">
        <v>210</v>
      </c>
      <c r="AU39" s="1" t="s">
        <v>191</v>
      </c>
      <c r="AV39" s="3">
        <v>42916</v>
      </c>
      <c r="AW39" s="3">
        <v>42916</v>
      </c>
      <c r="AX39" s="3">
        <v>42916</v>
      </c>
      <c r="AY39" s="1" t="s">
        <v>85</v>
      </c>
      <c r="AZ39" s="1" t="s">
        <v>208</v>
      </c>
      <c r="BA39">
        <v>1476</v>
      </c>
      <c r="BB39">
        <v>7</v>
      </c>
      <c r="BC39">
        <v>45467.08</v>
      </c>
      <c r="BD39" s="1" t="s">
        <v>72</v>
      </c>
      <c r="BE39">
        <v>11</v>
      </c>
      <c r="BF39" s="1" t="s">
        <v>237</v>
      </c>
      <c r="BG39" s="1" t="s">
        <v>162</v>
      </c>
      <c r="BH39">
        <v>977</v>
      </c>
      <c r="BJ39" s="1"/>
      <c r="BK39" s="1" t="s">
        <v>193</v>
      </c>
      <c r="BL39" s="1" t="s">
        <v>86</v>
      </c>
      <c r="BM39">
        <v>0</v>
      </c>
      <c r="BO39" s="1"/>
      <c r="BP39" s="1"/>
      <c r="BQ39">
        <v>17</v>
      </c>
      <c r="BR39">
        <v>45467.08</v>
      </c>
      <c r="BS39">
        <v>45467.08</v>
      </c>
    </row>
    <row r="40" spans="1:71" x14ac:dyDescent="0.35">
      <c r="A40" s="1" t="s">
        <v>67</v>
      </c>
      <c r="B40" s="1" t="s">
        <v>68</v>
      </c>
      <c r="C40" s="1" t="s">
        <v>69</v>
      </c>
      <c r="D40">
        <v>1</v>
      </c>
      <c r="E40">
        <v>1</v>
      </c>
      <c r="F40" s="2">
        <v>43420.69021990741</v>
      </c>
      <c r="G40" s="3">
        <v>42887</v>
      </c>
      <c r="H40" s="3">
        <v>42916</v>
      </c>
      <c r="I40" s="1" t="s">
        <v>70</v>
      </c>
      <c r="J40">
        <v>1234</v>
      </c>
      <c r="K40">
        <v>1231234455</v>
      </c>
      <c r="L40" s="1" t="s">
        <v>151</v>
      </c>
      <c r="N40" s="1" t="s">
        <v>71</v>
      </c>
      <c r="O40" s="1" t="s">
        <v>84</v>
      </c>
      <c r="P40" s="1" t="s">
        <v>84</v>
      </c>
      <c r="Q40" s="1" t="s">
        <v>84</v>
      </c>
      <c r="R40" s="1"/>
      <c r="S40" t="s">
        <v>84</v>
      </c>
      <c r="U40" s="1" t="s">
        <v>84</v>
      </c>
      <c r="V40" s="1" t="s">
        <v>84</v>
      </c>
      <c r="W40" s="1" t="s">
        <v>84</v>
      </c>
      <c r="X40" s="1"/>
      <c r="Y40" s="1"/>
      <c r="Z40" s="1"/>
      <c r="AA40" s="1"/>
      <c r="AC40" s="1"/>
      <c r="AE40" s="1"/>
      <c r="AG40" s="1"/>
      <c r="AP40" s="1" t="s">
        <v>72</v>
      </c>
      <c r="AQ40">
        <v>1</v>
      </c>
      <c r="AR40" s="1" t="s">
        <v>233</v>
      </c>
      <c r="AS40" t="s">
        <v>208</v>
      </c>
      <c r="AT40">
        <v>210</v>
      </c>
      <c r="AU40" s="1" t="s">
        <v>191</v>
      </c>
      <c r="AV40" s="3">
        <v>42916</v>
      </c>
      <c r="AW40" s="3">
        <v>42916</v>
      </c>
      <c r="AX40" s="3">
        <v>42916</v>
      </c>
      <c r="AY40" s="1" t="s">
        <v>85</v>
      </c>
      <c r="AZ40" s="1" t="s">
        <v>208</v>
      </c>
      <c r="BA40">
        <v>1476</v>
      </c>
      <c r="BB40">
        <v>7</v>
      </c>
      <c r="BC40">
        <v>45467.08</v>
      </c>
      <c r="BD40" s="1" t="s">
        <v>72</v>
      </c>
      <c r="BE40">
        <v>12</v>
      </c>
      <c r="BF40" s="1" t="s">
        <v>237</v>
      </c>
      <c r="BG40" s="1" t="s">
        <v>86</v>
      </c>
      <c r="BH40">
        <v>0</v>
      </c>
      <c r="BJ40" s="1"/>
      <c r="BK40" s="1"/>
      <c r="BL40" s="1" t="s">
        <v>155</v>
      </c>
      <c r="BM40">
        <v>977</v>
      </c>
      <c r="BO40" s="1"/>
      <c r="BP40" s="1" t="s">
        <v>193</v>
      </c>
      <c r="BQ40">
        <v>17</v>
      </c>
      <c r="BR40">
        <v>45467.08</v>
      </c>
      <c r="BS40">
        <v>45467.08</v>
      </c>
    </row>
    <row r="41" spans="1:71" x14ac:dyDescent="0.35">
      <c r="A41" s="1" t="s">
        <v>67</v>
      </c>
      <c r="B41" s="1" t="s">
        <v>68</v>
      </c>
      <c r="C41" s="1" t="s">
        <v>69</v>
      </c>
      <c r="D41">
        <v>1</v>
      </c>
      <c r="E41">
        <v>1</v>
      </c>
      <c r="F41" s="2">
        <v>43420.69021990741</v>
      </c>
      <c r="G41" s="3">
        <v>42887</v>
      </c>
      <c r="H41" s="3">
        <v>42916</v>
      </c>
      <c r="I41" s="1" t="s">
        <v>70</v>
      </c>
      <c r="J41">
        <v>1234</v>
      </c>
      <c r="K41">
        <v>1231234455</v>
      </c>
      <c r="L41" s="1" t="s">
        <v>151</v>
      </c>
      <c r="N41" s="1" t="s">
        <v>71</v>
      </c>
      <c r="O41" s="1" t="s">
        <v>84</v>
      </c>
      <c r="P41" s="1" t="s">
        <v>84</v>
      </c>
      <c r="Q41" s="1" t="s">
        <v>84</v>
      </c>
      <c r="R41" s="1"/>
      <c r="S41" t="s">
        <v>84</v>
      </c>
      <c r="U41" s="1" t="s">
        <v>84</v>
      </c>
      <c r="V41" s="1" t="s">
        <v>84</v>
      </c>
      <c r="W41" s="1" t="s">
        <v>84</v>
      </c>
      <c r="X41" s="1"/>
      <c r="Y41" s="1"/>
      <c r="Z41" s="1"/>
      <c r="AA41" s="1"/>
      <c r="AC41" s="1"/>
      <c r="AE41" s="1"/>
      <c r="AG41" s="1"/>
      <c r="AP41" s="1" t="s">
        <v>72</v>
      </c>
      <c r="AQ41">
        <v>1</v>
      </c>
      <c r="AR41" s="1" t="s">
        <v>233</v>
      </c>
      <c r="AS41" t="s">
        <v>208</v>
      </c>
      <c r="AT41">
        <v>210</v>
      </c>
      <c r="AU41" s="1" t="s">
        <v>191</v>
      </c>
      <c r="AV41" s="3">
        <v>42916</v>
      </c>
      <c r="AW41" s="3">
        <v>42916</v>
      </c>
      <c r="AX41" s="3">
        <v>42916</v>
      </c>
      <c r="AY41" s="1" t="s">
        <v>85</v>
      </c>
      <c r="AZ41" s="1" t="s">
        <v>208</v>
      </c>
      <c r="BA41">
        <v>1476</v>
      </c>
      <c r="BB41">
        <v>7</v>
      </c>
      <c r="BC41">
        <v>45467.08</v>
      </c>
      <c r="BD41" s="1" t="s">
        <v>72</v>
      </c>
      <c r="BE41">
        <v>13</v>
      </c>
      <c r="BF41" s="1" t="s">
        <v>238</v>
      </c>
      <c r="BG41" s="1" t="s">
        <v>163</v>
      </c>
      <c r="BH41">
        <v>112</v>
      </c>
      <c r="BJ41" s="1"/>
      <c r="BK41" s="1" t="s">
        <v>193</v>
      </c>
      <c r="BL41" s="1" t="s">
        <v>86</v>
      </c>
      <c r="BM41">
        <v>0</v>
      </c>
      <c r="BO41" s="1"/>
      <c r="BP41" s="1"/>
      <c r="BQ41">
        <v>17</v>
      </c>
      <c r="BR41">
        <v>45467.08</v>
      </c>
      <c r="BS41">
        <v>45467.08</v>
      </c>
    </row>
    <row r="42" spans="1:71" x14ac:dyDescent="0.35">
      <c r="A42" s="1" t="s">
        <v>67</v>
      </c>
      <c r="B42" s="1" t="s">
        <v>68</v>
      </c>
      <c r="C42" s="1" t="s">
        <v>69</v>
      </c>
      <c r="D42">
        <v>1</v>
      </c>
      <c r="E42">
        <v>1</v>
      </c>
      <c r="F42" s="2">
        <v>43420.69021990741</v>
      </c>
      <c r="G42" s="3">
        <v>42887</v>
      </c>
      <c r="H42" s="3">
        <v>42916</v>
      </c>
      <c r="I42" s="1" t="s">
        <v>70</v>
      </c>
      <c r="J42">
        <v>1234</v>
      </c>
      <c r="K42">
        <v>1231234455</v>
      </c>
      <c r="L42" s="1" t="s">
        <v>151</v>
      </c>
      <c r="N42" s="1" t="s">
        <v>71</v>
      </c>
      <c r="O42" s="1" t="s">
        <v>84</v>
      </c>
      <c r="P42" s="1" t="s">
        <v>84</v>
      </c>
      <c r="Q42" s="1" t="s">
        <v>84</v>
      </c>
      <c r="R42" s="1"/>
      <c r="S42" t="s">
        <v>84</v>
      </c>
      <c r="U42" s="1" t="s">
        <v>84</v>
      </c>
      <c r="V42" s="1" t="s">
        <v>84</v>
      </c>
      <c r="W42" s="1" t="s">
        <v>84</v>
      </c>
      <c r="X42" s="1"/>
      <c r="Y42" s="1"/>
      <c r="Z42" s="1"/>
      <c r="AA42" s="1"/>
      <c r="AC42" s="1"/>
      <c r="AE42" s="1"/>
      <c r="AG42" s="1"/>
      <c r="AP42" s="1" t="s">
        <v>72</v>
      </c>
      <c r="AQ42">
        <v>1</v>
      </c>
      <c r="AR42" s="1" t="s">
        <v>233</v>
      </c>
      <c r="AS42" t="s">
        <v>208</v>
      </c>
      <c r="AT42">
        <v>210</v>
      </c>
      <c r="AU42" s="1" t="s">
        <v>191</v>
      </c>
      <c r="AV42" s="3">
        <v>42916</v>
      </c>
      <c r="AW42" s="3">
        <v>42916</v>
      </c>
      <c r="AX42" s="3">
        <v>42916</v>
      </c>
      <c r="AY42" s="1" t="s">
        <v>85</v>
      </c>
      <c r="AZ42" s="1" t="s">
        <v>208</v>
      </c>
      <c r="BA42">
        <v>1476</v>
      </c>
      <c r="BB42">
        <v>7</v>
      </c>
      <c r="BC42">
        <v>45467.08</v>
      </c>
      <c r="BD42" s="1" t="s">
        <v>72</v>
      </c>
      <c r="BE42">
        <v>14</v>
      </c>
      <c r="BF42" s="1" t="s">
        <v>238</v>
      </c>
      <c r="BG42" s="1" t="s">
        <v>86</v>
      </c>
      <c r="BH42">
        <v>0</v>
      </c>
      <c r="BJ42" s="1"/>
      <c r="BK42" s="1"/>
      <c r="BL42" s="1" t="s">
        <v>155</v>
      </c>
      <c r="BM42">
        <v>112</v>
      </c>
      <c r="BO42" s="1"/>
      <c r="BP42" s="1" t="s">
        <v>193</v>
      </c>
      <c r="BQ42">
        <v>17</v>
      </c>
      <c r="BR42">
        <v>45467.08</v>
      </c>
      <c r="BS42">
        <v>45467.08</v>
      </c>
    </row>
    <row r="43" spans="1:71" x14ac:dyDescent="0.35">
      <c r="A43" s="1" t="s">
        <v>67</v>
      </c>
      <c r="B43" s="1" t="s">
        <v>68</v>
      </c>
      <c r="C43" s="1" t="s">
        <v>69</v>
      </c>
      <c r="D43">
        <v>1</v>
      </c>
      <c r="E43">
        <v>1</v>
      </c>
      <c r="F43" s="2">
        <v>43420.69021990741</v>
      </c>
      <c r="G43" s="3">
        <v>42887</v>
      </c>
      <c r="H43" s="3">
        <v>42916</v>
      </c>
      <c r="I43" s="1" t="s">
        <v>70</v>
      </c>
      <c r="J43">
        <v>1234</v>
      </c>
      <c r="K43">
        <v>1231234455</v>
      </c>
      <c r="L43" s="1" t="s">
        <v>151</v>
      </c>
      <c r="N43" s="1" t="s">
        <v>71</v>
      </c>
      <c r="O43" s="1" t="s">
        <v>84</v>
      </c>
      <c r="P43" s="1" t="s">
        <v>84</v>
      </c>
      <c r="Q43" s="1" t="s">
        <v>84</v>
      </c>
      <c r="R43" s="1"/>
      <c r="S43" t="s">
        <v>84</v>
      </c>
      <c r="U43" s="1" t="s">
        <v>84</v>
      </c>
      <c r="V43" s="1" t="s">
        <v>84</v>
      </c>
      <c r="W43" s="1" t="s">
        <v>84</v>
      </c>
      <c r="X43" s="1"/>
      <c r="Y43" s="1"/>
      <c r="Z43" s="1"/>
      <c r="AA43" s="1"/>
      <c r="AC43" s="1"/>
      <c r="AE43" s="1"/>
      <c r="AG43" s="1"/>
      <c r="AP43" s="1" t="s">
        <v>72</v>
      </c>
      <c r="AQ43">
        <v>1</v>
      </c>
      <c r="AR43" s="1" t="s">
        <v>233</v>
      </c>
      <c r="AS43" t="s">
        <v>208</v>
      </c>
      <c r="AT43">
        <v>210</v>
      </c>
      <c r="AU43" s="1" t="s">
        <v>191</v>
      </c>
      <c r="AV43" s="3">
        <v>42916</v>
      </c>
      <c r="AW43" s="3">
        <v>42916</v>
      </c>
      <c r="AX43" s="3">
        <v>42916</v>
      </c>
      <c r="AY43" s="1" t="s">
        <v>85</v>
      </c>
      <c r="AZ43" s="1" t="s">
        <v>208</v>
      </c>
      <c r="BA43">
        <v>1476</v>
      </c>
      <c r="BB43">
        <v>7</v>
      </c>
      <c r="BC43">
        <v>45467.08</v>
      </c>
      <c r="BD43" s="1" t="s">
        <v>72</v>
      </c>
      <c r="BE43">
        <v>15</v>
      </c>
      <c r="BF43" s="1" t="s">
        <v>240</v>
      </c>
      <c r="BG43" s="1" t="s">
        <v>197</v>
      </c>
      <c r="BH43">
        <v>30750</v>
      </c>
      <c r="BJ43" s="1"/>
      <c r="BK43" s="1" t="s">
        <v>209</v>
      </c>
      <c r="BL43" s="1" t="s">
        <v>86</v>
      </c>
      <c r="BM43">
        <v>0</v>
      </c>
      <c r="BO43" s="1"/>
      <c r="BP43" s="1"/>
      <c r="BQ43">
        <v>17</v>
      </c>
      <c r="BR43">
        <v>45467.08</v>
      </c>
      <c r="BS43">
        <v>45467.08</v>
      </c>
    </row>
    <row r="44" spans="1:71" x14ac:dyDescent="0.35">
      <c r="A44" s="1" t="s">
        <v>67</v>
      </c>
      <c r="B44" s="1" t="s">
        <v>68</v>
      </c>
      <c r="C44" s="1" t="s">
        <v>69</v>
      </c>
      <c r="D44">
        <v>1</v>
      </c>
      <c r="E44">
        <v>1</v>
      </c>
      <c r="F44" s="2">
        <v>43420.69021990741</v>
      </c>
      <c r="G44" s="3">
        <v>42887</v>
      </c>
      <c r="H44" s="3">
        <v>42916</v>
      </c>
      <c r="I44" s="1" t="s">
        <v>70</v>
      </c>
      <c r="J44">
        <v>1234</v>
      </c>
      <c r="K44">
        <v>1231234455</v>
      </c>
      <c r="L44" s="1" t="s">
        <v>151</v>
      </c>
      <c r="N44" s="1" t="s">
        <v>71</v>
      </c>
      <c r="O44" s="1" t="s">
        <v>84</v>
      </c>
      <c r="P44" s="1" t="s">
        <v>84</v>
      </c>
      <c r="Q44" s="1" t="s">
        <v>84</v>
      </c>
      <c r="R44" s="1"/>
      <c r="S44" t="s">
        <v>84</v>
      </c>
      <c r="U44" s="1" t="s">
        <v>84</v>
      </c>
      <c r="V44" s="1" t="s">
        <v>84</v>
      </c>
      <c r="W44" s="1" t="s">
        <v>84</v>
      </c>
      <c r="X44" s="1"/>
      <c r="Y44" s="1"/>
      <c r="Z44" s="1"/>
      <c r="AA44" s="1"/>
      <c r="AC44" s="1"/>
      <c r="AE44" s="1"/>
      <c r="AG44" s="1"/>
      <c r="AP44" s="1" t="s">
        <v>72</v>
      </c>
      <c r="AQ44">
        <v>1</v>
      </c>
      <c r="AR44" s="1" t="s">
        <v>233</v>
      </c>
      <c r="AS44" t="s">
        <v>208</v>
      </c>
      <c r="AT44">
        <v>210</v>
      </c>
      <c r="AU44" s="1" t="s">
        <v>191</v>
      </c>
      <c r="AV44" s="3">
        <v>42916</v>
      </c>
      <c r="AW44" s="3">
        <v>42916</v>
      </c>
      <c r="AX44" s="3">
        <v>42916</v>
      </c>
      <c r="AY44" s="1" t="s">
        <v>85</v>
      </c>
      <c r="AZ44" s="1" t="s">
        <v>208</v>
      </c>
      <c r="BA44">
        <v>1476</v>
      </c>
      <c r="BB44">
        <v>7</v>
      </c>
      <c r="BC44">
        <v>45467.08</v>
      </c>
      <c r="BD44" s="1" t="s">
        <v>72</v>
      </c>
      <c r="BE44">
        <v>16</v>
      </c>
      <c r="BF44" s="1" t="s">
        <v>240</v>
      </c>
      <c r="BG44" s="1" t="s">
        <v>86</v>
      </c>
      <c r="BH44">
        <v>0</v>
      </c>
      <c r="BJ44" s="1"/>
      <c r="BK44" s="1"/>
      <c r="BL44" s="1" t="s">
        <v>132</v>
      </c>
      <c r="BM44">
        <v>25000</v>
      </c>
      <c r="BO44" s="1"/>
      <c r="BP44" s="1" t="s">
        <v>209</v>
      </c>
      <c r="BQ44">
        <v>17</v>
      </c>
      <c r="BR44">
        <v>45467.08</v>
      </c>
      <c r="BS44">
        <v>45467.08</v>
      </c>
    </row>
    <row r="45" spans="1:71" x14ac:dyDescent="0.35">
      <c r="A45" s="1" t="s">
        <v>67</v>
      </c>
      <c r="B45" s="1" t="s">
        <v>68</v>
      </c>
      <c r="C45" s="1" t="s">
        <v>69</v>
      </c>
      <c r="D45">
        <v>1</v>
      </c>
      <c r="E45">
        <v>1</v>
      </c>
      <c r="F45" s="2">
        <v>43420.69021990741</v>
      </c>
      <c r="G45" s="3">
        <v>42887</v>
      </c>
      <c r="H45" s="3">
        <v>42916</v>
      </c>
      <c r="I45" s="1" t="s">
        <v>70</v>
      </c>
      <c r="J45">
        <v>1234</v>
      </c>
      <c r="K45">
        <v>1231234455</v>
      </c>
      <c r="L45" s="1" t="s">
        <v>151</v>
      </c>
      <c r="N45" s="1" t="s">
        <v>71</v>
      </c>
      <c r="O45" s="1" t="s">
        <v>84</v>
      </c>
      <c r="P45" s="1" t="s">
        <v>84</v>
      </c>
      <c r="Q45" s="1" t="s">
        <v>84</v>
      </c>
      <c r="R45" s="1"/>
      <c r="S45" t="s">
        <v>84</v>
      </c>
      <c r="U45" s="1" t="s">
        <v>84</v>
      </c>
      <c r="V45" s="1" t="s">
        <v>84</v>
      </c>
      <c r="W45" s="1" t="s">
        <v>84</v>
      </c>
      <c r="X45" s="1"/>
      <c r="Y45" s="1"/>
      <c r="Z45" s="1"/>
      <c r="AA45" s="1"/>
      <c r="AC45" s="1"/>
      <c r="AE45" s="1"/>
      <c r="AG45" s="1"/>
      <c r="AP45" s="1" t="s">
        <v>72</v>
      </c>
      <c r="AQ45">
        <v>1</v>
      </c>
      <c r="AR45" s="1" t="s">
        <v>233</v>
      </c>
      <c r="AS45" t="s">
        <v>208</v>
      </c>
      <c r="AT45">
        <v>210</v>
      </c>
      <c r="AU45" s="1" t="s">
        <v>191</v>
      </c>
      <c r="AV45" s="3">
        <v>42916</v>
      </c>
      <c r="AW45" s="3">
        <v>42916</v>
      </c>
      <c r="AX45" s="3">
        <v>42916</v>
      </c>
      <c r="AY45" s="1" t="s">
        <v>85</v>
      </c>
      <c r="AZ45" s="1" t="s">
        <v>208</v>
      </c>
      <c r="BA45">
        <v>1476</v>
      </c>
      <c r="BB45">
        <v>7</v>
      </c>
      <c r="BC45">
        <v>45467.08</v>
      </c>
      <c r="BD45" s="1" t="s">
        <v>72</v>
      </c>
      <c r="BE45">
        <v>17</v>
      </c>
      <c r="BF45" s="1" t="s">
        <v>240</v>
      </c>
      <c r="BG45" s="1" t="s">
        <v>86</v>
      </c>
      <c r="BH45">
        <v>0</v>
      </c>
      <c r="BJ45" s="1"/>
      <c r="BK45" s="1"/>
      <c r="BL45" s="1" t="s">
        <v>110</v>
      </c>
      <c r="BM45">
        <v>5750</v>
      </c>
      <c r="BO45" s="1"/>
      <c r="BP45" s="1" t="s">
        <v>209</v>
      </c>
      <c r="BQ45">
        <v>17</v>
      </c>
      <c r="BR45">
        <v>45467.08</v>
      </c>
      <c r="BS45">
        <v>45467.08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BS51"/>
  <sheetViews>
    <sheetView workbookViewId="0">
      <selection activeCell="D9" sqref="D9"/>
    </sheetView>
  </sheetViews>
  <sheetFormatPr defaultRowHeight="14.5" x14ac:dyDescent="0.35"/>
  <cols>
    <col min="1" max="1" width="19.453125" bestFit="1" customWidth="1"/>
    <col min="2" max="2" width="15.81640625" bestFit="1" customWidth="1"/>
    <col min="3" max="3" width="15" bestFit="1" customWidth="1"/>
    <col min="4" max="4" width="23" bestFit="1" customWidth="1"/>
    <col min="5" max="5" width="16.08984375" bestFit="1" customWidth="1"/>
    <col min="6" max="6" width="24.7265625" bestFit="1" customWidth="1"/>
    <col min="7" max="7" width="13" bestFit="1" customWidth="1"/>
    <col min="8" max="8" width="12.90625" bestFit="1" customWidth="1"/>
    <col min="9" max="9" width="24.26953125" bestFit="1" customWidth="1"/>
    <col min="10" max="10" width="15.90625" bestFit="1" customWidth="1"/>
    <col min="11" max="11" width="10.81640625" bestFit="1" customWidth="1"/>
    <col min="12" max="12" width="16.81640625" bestFit="1" customWidth="1"/>
    <col min="13" max="13" width="12.54296875" bestFit="1" customWidth="1"/>
    <col min="14" max="14" width="14.26953125" bestFit="1" customWidth="1"/>
    <col min="15" max="15" width="18.81640625" bestFit="1" customWidth="1"/>
    <col min="16" max="16" width="12.36328125" bestFit="1" customWidth="1"/>
    <col min="17" max="17" width="12" bestFit="1" customWidth="1"/>
    <col min="18" max="18" width="10.54296875" bestFit="1" customWidth="1"/>
    <col min="19" max="19" width="13.6328125" bestFit="1" customWidth="1"/>
    <col min="20" max="20" width="14" bestFit="1" customWidth="1"/>
    <col min="21" max="21" width="17.26953125" bestFit="1" customWidth="1"/>
    <col min="22" max="22" width="17.90625" bestFit="1" customWidth="1"/>
    <col min="23" max="23" width="12.08984375" bestFit="1" customWidth="1"/>
    <col min="24" max="24" width="5.81640625" bestFit="1" customWidth="1"/>
    <col min="25" max="25" width="14.81640625" bestFit="1" customWidth="1"/>
    <col min="26" max="26" width="80.7265625" bestFit="1" customWidth="1"/>
    <col min="27" max="27" width="14.54296875" bestFit="1" customWidth="1"/>
    <col min="28" max="28" width="16.453125" bestFit="1" customWidth="1"/>
    <col min="29" max="29" width="38.54296875" bestFit="1" customWidth="1"/>
    <col min="30" max="30" width="17.36328125" bestFit="1" customWidth="1"/>
    <col min="31" max="31" width="49.453125" bestFit="1" customWidth="1"/>
    <col min="32" max="32" width="20.6328125" bestFit="1" customWidth="1"/>
    <col min="33" max="33" width="80.6328125" bestFit="1" customWidth="1"/>
    <col min="34" max="34" width="25.1796875" bestFit="1" customWidth="1"/>
    <col min="35" max="35" width="21.90625" bestFit="1" customWidth="1"/>
    <col min="36" max="36" width="18.453125" bestFit="1" customWidth="1"/>
    <col min="37" max="37" width="15.26953125" bestFit="1" customWidth="1"/>
    <col min="38" max="38" width="24.1796875" bestFit="1" customWidth="1"/>
    <col min="39" max="39" width="20.90625" bestFit="1" customWidth="1"/>
    <col min="40" max="40" width="17.08984375" bestFit="1" customWidth="1"/>
    <col min="41" max="41" width="13.81640625" bestFit="1" customWidth="1"/>
    <col min="42" max="42" width="6.81640625" bestFit="1" customWidth="1"/>
    <col min="43" max="43" width="22.26953125" bestFit="1" customWidth="1"/>
    <col min="44" max="44" width="22.7265625" bestFit="1" customWidth="1"/>
    <col min="45" max="45" width="18.54296875" bestFit="1" customWidth="1"/>
    <col min="46" max="46" width="25.7265625" bestFit="1" customWidth="1"/>
    <col min="47" max="47" width="19.453125" bestFit="1" customWidth="1"/>
    <col min="48" max="48" width="17.6328125" bestFit="1" customWidth="1"/>
    <col min="49" max="49" width="17.7265625" bestFit="1" customWidth="1"/>
    <col min="50" max="50" width="21.08984375" bestFit="1" customWidth="1"/>
    <col min="51" max="51" width="18.6328125" bestFit="1" customWidth="1"/>
    <col min="52" max="52" width="24.54296875" bestFit="1" customWidth="1"/>
    <col min="53" max="53" width="26.36328125" bestFit="1" customWidth="1"/>
    <col min="54" max="54" width="26.54296875" bestFit="1" customWidth="1"/>
    <col min="55" max="55" width="22.7265625" bestFit="1" customWidth="1"/>
    <col min="56" max="56" width="6.81640625" bestFit="1" customWidth="1"/>
    <col min="57" max="57" width="13.90625" bestFit="1" customWidth="1"/>
    <col min="58" max="58" width="22.7265625" bestFit="1" customWidth="1"/>
    <col min="59" max="59" width="20.90625" bestFit="1" customWidth="1"/>
    <col min="60" max="60" width="17.90625" bestFit="1" customWidth="1"/>
    <col min="61" max="61" width="24.1796875" bestFit="1" customWidth="1"/>
    <col min="62" max="62" width="21.90625" bestFit="1" customWidth="1"/>
    <col min="63" max="63" width="24.54296875" bestFit="1" customWidth="1"/>
    <col min="64" max="64" width="17.6328125" bestFit="1" customWidth="1"/>
    <col min="65" max="65" width="14.6328125" bestFit="1" customWidth="1"/>
    <col min="66" max="66" width="20.90625" bestFit="1" customWidth="1"/>
    <col min="67" max="67" width="18.6328125" bestFit="1" customWidth="1"/>
    <col min="68" max="68" width="24.54296875" bestFit="1" customWidth="1"/>
    <col min="69" max="69" width="28.453125" bestFit="1" customWidth="1"/>
    <col min="70" max="70" width="17.1796875" bestFit="1" customWidth="1"/>
    <col min="71" max="71" width="13.90625" bestFit="1" customWidth="1"/>
  </cols>
  <sheetData>
    <row r="1" spans="1:71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65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  <c r="AZ1" t="s">
        <v>50</v>
      </c>
      <c r="BA1" t="s">
        <v>51</v>
      </c>
      <c r="BB1" t="s">
        <v>52</v>
      </c>
      <c r="BC1" t="s">
        <v>53</v>
      </c>
      <c r="BD1" t="s">
        <v>66</v>
      </c>
      <c r="BE1" t="s">
        <v>54</v>
      </c>
      <c r="BF1" t="s">
        <v>55</v>
      </c>
      <c r="BG1" t="s">
        <v>56</v>
      </c>
      <c r="BH1" t="s">
        <v>57</v>
      </c>
      <c r="BI1" t="s">
        <v>101</v>
      </c>
      <c r="BJ1" t="s">
        <v>102</v>
      </c>
      <c r="BK1" t="s">
        <v>58</v>
      </c>
      <c r="BL1" t="s">
        <v>59</v>
      </c>
      <c r="BM1" t="s">
        <v>60</v>
      </c>
      <c r="BN1" t="s">
        <v>103</v>
      </c>
      <c r="BO1" t="s">
        <v>104</v>
      </c>
      <c r="BP1" t="s">
        <v>61</v>
      </c>
      <c r="BQ1" t="s">
        <v>62</v>
      </c>
      <c r="BR1" t="s">
        <v>63</v>
      </c>
      <c r="BS1" t="s">
        <v>64</v>
      </c>
    </row>
    <row r="2" spans="1:71" x14ac:dyDescent="0.35">
      <c r="A2" s="1" t="s">
        <v>67</v>
      </c>
      <c r="B2" s="1" t="s">
        <v>68</v>
      </c>
      <c r="C2" s="1" t="s">
        <v>69</v>
      </c>
      <c r="D2">
        <v>1</v>
      </c>
      <c r="E2">
        <v>1</v>
      </c>
      <c r="F2" s="2">
        <v>43420.725555555553</v>
      </c>
      <c r="G2" s="3">
        <v>42917</v>
      </c>
      <c r="H2" s="3">
        <v>42947</v>
      </c>
      <c r="I2" s="1" t="s">
        <v>70</v>
      </c>
      <c r="J2">
        <v>1234</v>
      </c>
      <c r="K2">
        <v>1231234455</v>
      </c>
      <c r="L2" s="1" t="s">
        <v>151</v>
      </c>
      <c r="N2" s="1" t="s">
        <v>71</v>
      </c>
      <c r="O2" s="1" t="s">
        <v>84</v>
      </c>
      <c r="P2" s="1" t="s">
        <v>84</v>
      </c>
      <c r="Q2" s="1" t="s">
        <v>84</v>
      </c>
      <c r="R2" s="1"/>
      <c r="S2" t="s">
        <v>84</v>
      </c>
      <c r="U2" s="1" t="s">
        <v>84</v>
      </c>
      <c r="V2" s="1" t="s">
        <v>84</v>
      </c>
      <c r="W2" s="1" t="s">
        <v>84</v>
      </c>
      <c r="X2" s="1" t="s">
        <v>72</v>
      </c>
      <c r="Y2" s="1" t="s">
        <v>125</v>
      </c>
      <c r="Z2" s="1" t="s">
        <v>127</v>
      </c>
      <c r="AA2" s="1" t="s">
        <v>73</v>
      </c>
      <c r="AB2">
        <v>0</v>
      </c>
      <c r="AC2" s="1" t="s">
        <v>75</v>
      </c>
      <c r="AD2">
        <v>70</v>
      </c>
      <c r="AE2" s="1" t="s">
        <v>79</v>
      </c>
      <c r="AF2">
        <v>5</v>
      </c>
      <c r="AG2" s="1" t="s">
        <v>130</v>
      </c>
      <c r="AH2">
        <v>0</v>
      </c>
      <c r="AI2">
        <v>0</v>
      </c>
      <c r="AJ2">
        <v>0</v>
      </c>
      <c r="AK2">
        <v>1103</v>
      </c>
      <c r="AL2">
        <v>0</v>
      </c>
      <c r="AM2">
        <v>6618</v>
      </c>
      <c r="AN2">
        <v>0</v>
      </c>
      <c r="AO2">
        <v>6618</v>
      </c>
      <c r="AP2" s="1" t="s">
        <v>72</v>
      </c>
      <c r="AQ2">
        <v>1</v>
      </c>
      <c r="AR2" s="1" t="s">
        <v>241</v>
      </c>
      <c r="AS2" t="s">
        <v>242</v>
      </c>
      <c r="AT2">
        <v>1280</v>
      </c>
      <c r="AU2" s="1" t="s">
        <v>191</v>
      </c>
      <c r="AV2" s="3">
        <v>42947</v>
      </c>
      <c r="AW2" s="3">
        <v>42947</v>
      </c>
      <c r="AX2" s="3">
        <v>42947</v>
      </c>
      <c r="AY2" s="1" t="s">
        <v>85</v>
      </c>
      <c r="AZ2" s="1" t="s">
        <v>239</v>
      </c>
      <c r="BA2">
        <v>3321</v>
      </c>
      <c r="BB2">
        <v>10</v>
      </c>
      <c r="BC2">
        <v>54202.23</v>
      </c>
      <c r="BD2" s="1"/>
      <c r="BF2" s="1"/>
      <c r="BG2" s="1"/>
      <c r="BJ2" s="1"/>
      <c r="BK2" s="1"/>
      <c r="BL2" s="1"/>
      <c r="BO2" s="1"/>
      <c r="BP2" s="1"/>
      <c r="BQ2">
        <v>24</v>
      </c>
      <c r="BR2">
        <v>54202.23</v>
      </c>
      <c r="BS2">
        <v>54202.23</v>
      </c>
    </row>
    <row r="3" spans="1:71" x14ac:dyDescent="0.35">
      <c r="A3" s="1" t="s">
        <v>67</v>
      </c>
      <c r="B3" s="1" t="s">
        <v>68</v>
      </c>
      <c r="C3" s="1" t="s">
        <v>69</v>
      </c>
      <c r="D3">
        <v>1</v>
      </c>
      <c r="E3">
        <v>1</v>
      </c>
      <c r="F3" s="2">
        <v>43420.725555555553</v>
      </c>
      <c r="G3" s="3">
        <v>42917</v>
      </c>
      <c r="H3" s="3">
        <v>42947</v>
      </c>
      <c r="I3" s="1" t="s">
        <v>70</v>
      </c>
      <c r="J3">
        <v>1234</v>
      </c>
      <c r="K3">
        <v>1231234455</v>
      </c>
      <c r="L3" s="1" t="s">
        <v>151</v>
      </c>
      <c r="N3" s="1" t="s">
        <v>71</v>
      </c>
      <c r="O3" s="1" t="s">
        <v>84</v>
      </c>
      <c r="P3" s="1" t="s">
        <v>84</v>
      </c>
      <c r="Q3" s="1" t="s">
        <v>84</v>
      </c>
      <c r="R3" s="1"/>
      <c r="S3" t="s">
        <v>84</v>
      </c>
      <c r="U3" s="1" t="s">
        <v>84</v>
      </c>
      <c r="V3" s="1" t="s">
        <v>84</v>
      </c>
      <c r="W3" s="1" t="s">
        <v>84</v>
      </c>
      <c r="X3" s="1" t="s">
        <v>72</v>
      </c>
      <c r="Y3" s="1" t="s">
        <v>218</v>
      </c>
      <c r="Z3" s="1" t="s">
        <v>221</v>
      </c>
      <c r="AA3" s="1" t="s">
        <v>73</v>
      </c>
      <c r="AB3">
        <v>2</v>
      </c>
      <c r="AC3" s="1" t="s">
        <v>76</v>
      </c>
      <c r="AD3">
        <v>201</v>
      </c>
      <c r="AE3" s="1" t="s">
        <v>80</v>
      </c>
      <c r="AF3" t="s">
        <v>224</v>
      </c>
      <c r="AG3" s="1" t="s">
        <v>226</v>
      </c>
      <c r="AH3">
        <v>0</v>
      </c>
      <c r="AI3">
        <v>0</v>
      </c>
      <c r="AJ3">
        <v>0</v>
      </c>
      <c r="AK3">
        <v>0</v>
      </c>
      <c r="AL3">
        <v>18696</v>
      </c>
      <c r="AM3">
        <v>0</v>
      </c>
      <c r="AN3">
        <v>18696</v>
      </c>
      <c r="AO3">
        <v>0</v>
      </c>
      <c r="AP3" s="1" t="s">
        <v>72</v>
      </c>
      <c r="AQ3">
        <v>1</v>
      </c>
      <c r="AR3" s="1" t="s">
        <v>241</v>
      </c>
      <c r="AS3" t="s">
        <v>242</v>
      </c>
      <c r="AT3">
        <v>1280</v>
      </c>
      <c r="AU3" s="1" t="s">
        <v>191</v>
      </c>
      <c r="AV3" s="3">
        <v>42947</v>
      </c>
      <c r="AW3" s="3">
        <v>42947</v>
      </c>
      <c r="AX3" s="3">
        <v>42947</v>
      </c>
      <c r="AY3" s="1" t="s">
        <v>85</v>
      </c>
      <c r="AZ3" s="1" t="s">
        <v>239</v>
      </c>
      <c r="BA3">
        <v>3321</v>
      </c>
      <c r="BB3">
        <v>10</v>
      </c>
      <c r="BC3">
        <v>54202.23</v>
      </c>
      <c r="BD3" s="1"/>
      <c r="BF3" s="1"/>
      <c r="BG3" s="1"/>
      <c r="BJ3" s="1"/>
      <c r="BK3" s="1"/>
      <c r="BL3" s="1"/>
      <c r="BO3" s="1"/>
      <c r="BP3" s="1"/>
      <c r="BQ3">
        <v>24</v>
      </c>
      <c r="BR3">
        <v>54202.23</v>
      </c>
      <c r="BS3">
        <v>54202.23</v>
      </c>
    </row>
    <row r="4" spans="1:71" x14ac:dyDescent="0.35">
      <c r="A4" s="1" t="s">
        <v>67</v>
      </c>
      <c r="B4" s="1" t="s">
        <v>68</v>
      </c>
      <c r="C4" s="1" t="s">
        <v>69</v>
      </c>
      <c r="D4">
        <v>1</v>
      </c>
      <c r="E4">
        <v>1</v>
      </c>
      <c r="F4" s="2">
        <v>43420.725555555553</v>
      </c>
      <c r="G4" s="3">
        <v>42917</v>
      </c>
      <c r="H4" s="3">
        <v>42947</v>
      </c>
      <c r="I4" s="1" t="s">
        <v>70</v>
      </c>
      <c r="J4">
        <v>1234</v>
      </c>
      <c r="K4">
        <v>1231234455</v>
      </c>
      <c r="L4" s="1" t="s">
        <v>151</v>
      </c>
      <c r="N4" s="1" t="s">
        <v>71</v>
      </c>
      <c r="O4" s="1" t="s">
        <v>84</v>
      </c>
      <c r="P4" s="1" t="s">
        <v>84</v>
      </c>
      <c r="Q4" s="1" t="s">
        <v>84</v>
      </c>
      <c r="R4" s="1"/>
      <c r="S4" t="s">
        <v>84</v>
      </c>
      <c r="U4" s="1" t="s">
        <v>84</v>
      </c>
      <c r="V4" s="1" t="s">
        <v>84</v>
      </c>
      <c r="W4" s="1" t="s">
        <v>84</v>
      </c>
      <c r="X4" s="1" t="s">
        <v>72</v>
      </c>
      <c r="Y4" s="1" t="s">
        <v>197</v>
      </c>
      <c r="Z4" s="1" t="s">
        <v>200</v>
      </c>
      <c r="AA4" s="1" t="s">
        <v>73</v>
      </c>
      <c r="AB4">
        <v>2</v>
      </c>
      <c r="AC4" s="1" t="s">
        <v>76</v>
      </c>
      <c r="AD4">
        <v>201</v>
      </c>
      <c r="AE4" s="1" t="s">
        <v>80</v>
      </c>
      <c r="AF4" t="s">
        <v>204</v>
      </c>
      <c r="AG4" s="1" t="s">
        <v>135</v>
      </c>
      <c r="AH4">
        <v>0</v>
      </c>
      <c r="AI4">
        <v>0</v>
      </c>
      <c r="AJ4">
        <v>35547</v>
      </c>
      <c r="AK4">
        <v>0</v>
      </c>
      <c r="AL4">
        <v>138375</v>
      </c>
      <c r="AM4">
        <v>0</v>
      </c>
      <c r="AN4">
        <v>138375</v>
      </c>
      <c r="AO4">
        <v>0</v>
      </c>
      <c r="AP4" s="1" t="s">
        <v>72</v>
      </c>
      <c r="AQ4">
        <v>1</v>
      </c>
      <c r="AR4" s="1" t="s">
        <v>241</v>
      </c>
      <c r="AS4" t="s">
        <v>242</v>
      </c>
      <c r="AT4">
        <v>1280</v>
      </c>
      <c r="AU4" s="1" t="s">
        <v>191</v>
      </c>
      <c r="AV4" s="3">
        <v>42947</v>
      </c>
      <c r="AW4" s="3">
        <v>42947</v>
      </c>
      <c r="AX4" s="3">
        <v>42947</v>
      </c>
      <c r="AY4" s="1" t="s">
        <v>85</v>
      </c>
      <c r="AZ4" s="1" t="s">
        <v>239</v>
      </c>
      <c r="BA4">
        <v>3321</v>
      </c>
      <c r="BB4">
        <v>10</v>
      </c>
      <c r="BC4">
        <v>54202.23</v>
      </c>
      <c r="BD4" s="1"/>
      <c r="BF4" s="1"/>
      <c r="BG4" s="1"/>
      <c r="BJ4" s="1"/>
      <c r="BK4" s="1"/>
      <c r="BL4" s="1"/>
      <c r="BO4" s="1"/>
      <c r="BP4" s="1"/>
      <c r="BQ4">
        <v>24</v>
      </c>
      <c r="BR4">
        <v>54202.23</v>
      </c>
      <c r="BS4">
        <v>54202.23</v>
      </c>
    </row>
    <row r="5" spans="1:71" x14ac:dyDescent="0.35">
      <c r="A5" s="1" t="s">
        <v>67</v>
      </c>
      <c r="B5" s="1" t="s">
        <v>68</v>
      </c>
      <c r="C5" s="1" t="s">
        <v>69</v>
      </c>
      <c r="D5">
        <v>1</v>
      </c>
      <c r="E5">
        <v>1</v>
      </c>
      <c r="F5" s="2">
        <v>43420.725555555553</v>
      </c>
      <c r="G5" s="3">
        <v>42917</v>
      </c>
      <c r="H5" s="3">
        <v>42947</v>
      </c>
      <c r="I5" s="1" t="s">
        <v>70</v>
      </c>
      <c r="J5">
        <v>1234</v>
      </c>
      <c r="K5">
        <v>1231234455</v>
      </c>
      <c r="L5" s="1" t="s">
        <v>151</v>
      </c>
      <c r="N5" s="1" t="s">
        <v>71</v>
      </c>
      <c r="O5" s="1" t="s">
        <v>84</v>
      </c>
      <c r="P5" s="1" t="s">
        <v>84</v>
      </c>
      <c r="Q5" s="1" t="s">
        <v>84</v>
      </c>
      <c r="R5" s="1"/>
      <c r="S5" t="s">
        <v>84</v>
      </c>
      <c r="U5" s="1" t="s">
        <v>84</v>
      </c>
      <c r="V5" s="1" t="s">
        <v>84</v>
      </c>
      <c r="W5" s="1" t="s">
        <v>84</v>
      </c>
      <c r="X5" s="1" t="s">
        <v>72</v>
      </c>
      <c r="Y5" s="1" t="s">
        <v>210</v>
      </c>
      <c r="Z5" s="1" t="s">
        <v>211</v>
      </c>
      <c r="AA5" s="1" t="s">
        <v>73</v>
      </c>
      <c r="AB5">
        <v>2</v>
      </c>
      <c r="AC5" s="1" t="s">
        <v>76</v>
      </c>
      <c r="AD5">
        <v>201</v>
      </c>
      <c r="AE5" s="1" t="s">
        <v>80</v>
      </c>
      <c r="AF5" t="s">
        <v>212</v>
      </c>
      <c r="AG5" s="1" t="s">
        <v>213</v>
      </c>
      <c r="AH5">
        <v>0</v>
      </c>
      <c r="AI5">
        <v>0</v>
      </c>
      <c r="AJ5">
        <v>0</v>
      </c>
      <c r="AK5">
        <v>0</v>
      </c>
      <c r="AL5">
        <v>47318.1</v>
      </c>
      <c r="AM5">
        <v>0</v>
      </c>
      <c r="AN5">
        <v>47318.1</v>
      </c>
      <c r="AO5">
        <v>0</v>
      </c>
      <c r="AP5" s="1" t="s">
        <v>72</v>
      </c>
      <c r="AQ5">
        <v>1</v>
      </c>
      <c r="AR5" s="1" t="s">
        <v>241</v>
      </c>
      <c r="AS5" t="s">
        <v>242</v>
      </c>
      <c r="AT5">
        <v>1280</v>
      </c>
      <c r="AU5" s="1" t="s">
        <v>191</v>
      </c>
      <c r="AV5" s="3">
        <v>42947</v>
      </c>
      <c r="AW5" s="3">
        <v>42947</v>
      </c>
      <c r="AX5" s="3">
        <v>42947</v>
      </c>
      <c r="AY5" s="1" t="s">
        <v>85</v>
      </c>
      <c r="AZ5" s="1" t="s">
        <v>239</v>
      </c>
      <c r="BA5">
        <v>3321</v>
      </c>
      <c r="BB5">
        <v>10</v>
      </c>
      <c r="BC5">
        <v>54202.23</v>
      </c>
      <c r="BD5" s="1"/>
      <c r="BF5" s="1"/>
      <c r="BG5" s="1"/>
      <c r="BJ5" s="1"/>
      <c r="BK5" s="1"/>
      <c r="BL5" s="1"/>
      <c r="BO5" s="1"/>
      <c r="BP5" s="1"/>
      <c r="BQ5">
        <v>24</v>
      </c>
      <c r="BR5">
        <v>54202.23</v>
      </c>
      <c r="BS5">
        <v>54202.23</v>
      </c>
    </row>
    <row r="6" spans="1:71" x14ac:dyDescent="0.35">
      <c r="A6" s="1" t="s">
        <v>67</v>
      </c>
      <c r="B6" s="1" t="s">
        <v>68</v>
      </c>
      <c r="C6" s="1" t="s">
        <v>69</v>
      </c>
      <c r="D6">
        <v>1</v>
      </c>
      <c r="E6">
        <v>1</v>
      </c>
      <c r="F6" s="2">
        <v>43420.725555555553</v>
      </c>
      <c r="G6" s="3">
        <v>42917</v>
      </c>
      <c r="H6" s="3">
        <v>42947</v>
      </c>
      <c r="I6" s="1" t="s">
        <v>70</v>
      </c>
      <c r="J6">
        <v>1234</v>
      </c>
      <c r="K6">
        <v>1231234455</v>
      </c>
      <c r="L6" s="1" t="s">
        <v>151</v>
      </c>
      <c r="N6" s="1" t="s">
        <v>71</v>
      </c>
      <c r="O6" s="1" t="s">
        <v>84</v>
      </c>
      <c r="P6" s="1" t="s">
        <v>84</v>
      </c>
      <c r="Q6" s="1" t="s">
        <v>84</v>
      </c>
      <c r="R6" s="1"/>
      <c r="S6" t="s">
        <v>84</v>
      </c>
      <c r="U6" s="1" t="s">
        <v>84</v>
      </c>
      <c r="V6" s="1" t="s">
        <v>84</v>
      </c>
      <c r="W6" s="1" t="s">
        <v>84</v>
      </c>
      <c r="X6" s="1" t="s">
        <v>72</v>
      </c>
      <c r="Y6" s="1" t="s">
        <v>152</v>
      </c>
      <c r="Z6" s="1" t="s">
        <v>164</v>
      </c>
      <c r="AA6" s="1" t="s">
        <v>73</v>
      </c>
      <c r="AB6">
        <v>2</v>
      </c>
      <c r="AC6" s="1" t="s">
        <v>76</v>
      </c>
      <c r="AD6">
        <v>202</v>
      </c>
      <c r="AE6" s="1" t="s">
        <v>81</v>
      </c>
      <c r="AF6" t="s">
        <v>178</v>
      </c>
      <c r="AG6" s="1" t="s">
        <v>182</v>
      </c>
      <c r="AH6">
        <v>0</v>
      </c>
      <c r="AI6">
        <v>0</v>
      </c>
      <c r="AJ6">
        <v>0</v>
      </c>
      <c r="AK6">
        <v>616.23</v>
      </c>
      <c r="AL6">
        <v>0</v>
      </c>
      <c r="AM6">
        <v>2089.1</v>
      </c>
      <c r="AN6">
        <v>0</v>
      </c>
      <c r="AO6">
        <v>2089.1</v>
      </c>
      <c r="AP6" s="1" t="s">
        <v>72</v>
      </c>
      <c r="AQ6">
        <v>1</v>
      </c>
      <c r="AR6" s="1" t="s">
        <v>241</v>
      </c>
      <c r="AS6" t="s">
        <v>242</v>
      </c>
      <c r="AT6">
        <v>1280</v>
      </c>
      <c r="AU6" s="1" t="s">
        <v>191</v>
      </c>
      <c r="AV6" s="3">
        <v>42947</v>
      </c>
      <c r="AW6" s="3">
        <v>42947</v>
      </c>
      <c r="AX6" s="3">
        <v>42947</v>
      </c>
      <c r="AY6" s="1" t="s">
        <v>85</v>
      </c>
      <c r="AZ6" s="1" t="s">
        <v>239</v>
      </c>
      <c r="BA6">
        <v>3321</v>
      </c>
      <c r="BB6">
        <v>10</v>
      </c>
      <c r="BC6">
        <v>54202.23</v>
      </c>
      <c r="BD6" s="1"/>
      <c r="BF6" s="1"/>
      <c r="BG6" s="1"/>
      <c r="BJ6" s="1"/>
      <c r="BK6" s="1"/>
      <c r="BL6" s="1"/>
      <c r="BO6" s="1"/>
      <c r="BP6" s="1"/>
      <c r="BQ6">
        <v>24</v>
      </c>
      <c r="BR6">
        <v>54202.23</v>
      </c>
      <c r="BS6">
        <v>54202.23</v>
      </c>
    </row>
    <row r="7" spans="1:71" x14ac:dyDescent="0.35">
      <c r="A7" s="1" t="s">
        <v>67</v>
      </c>
      <c r="B7" s="1" t="s">
        <v>68</v>
      </c>
      <c r="C7" s="1" t="s">
        <v>69</v>
      </c>
      <c r="D7">
        <v>1</v>
      </c>
      <c r="E7">
        <v>1</v>
      </c>
      <c r="F7" s="2">
        <v>43420.725555555553</v>
      </c>
      <c r="G7" s="3">
        <v>42917</v>
      </c>
      <c r="H7" s="3">
        <v>42947</v>
      </c>
      <c r="I7" s="1" t="s">
        <v>70</v>
      </c>
      <c r="J7">
        <v>1234</v>
      </c>
      <c r="K7">
        <v>1231234455</v>
      </c>
      <c r="L7" s="1" t="s">
        <v>151</v>
      </c>
      <c r="N7" s="1" t="s">
        <v>71</v>
      </c>
      <c r="O7" s="1" t="s">
        <v>84</v>
      </c>
      <c r="P7" s="1" t="s">
        <v>84</v>
      </c>
      <c r="Q7" s="1" t="s">
        <v>84</v>
      </c>
      <c r="R7" s="1"/>
      <c r="S7" t="s">
        <v>84</v>
      </c>
      <c r="U7" s="1" t="s">
        <v>84</v>
      </c>
      <c r="V7" s="1" t="s">
        <v>84</v>
      </c>
      <c r="W7" s="1" t="s">
        <v>84</v>
      </c>
      <c r="X7" s="1" t="s">
        <v>72</v>
      </c>
      <c r="Y7" s="1" t="s">
        <v>153</v>
      </c>
      <c r="Z7" s="1" t="s">
        <v>165</v>
      </c>
      <c r="AA7" s="1" t="s">
        <v>73</v>
      </c>
      <c r="AB7">
        <v>2</v>
      </c>
      <c r="AC7" s="1" t="s">
        <v>76</v>
      </c>
      <c r="AD7">
        <v>202</v>
      </c>
      <c r="AE7" s="1" t="s">
        <v>81</v>
      </c>
      <c r="AF7" t="s">
        <v>179</v>
      </c>
      <c r="AG7" s="1" t="s">
        <v>183</v>
      </c>
      <c r="AH7">
        <v>0</v>
      </c>
      <c r="AI7">
        <v>0</v>
      </c>
      <c r="AJ7">
        <v>0</v>
      </c>
      <c r="AK7">
        <v>0</v>
      </c>
      <c r="AL7">
        <v>0</v>
      </c>
      <c r="AM7">
        <v>2337</v>
      </c>
      <c r="AN7">
        <v>0</v>
      </c>
      <c r="AO7">
        <v>2337</v>
      </c>
      <c r="AP7" s="1" t="s">
        <v>72</v>
      </c>
      <c r="AQ7">
        <v>1</v>
      </c>
      <c r="AR7" s="1" t="s">
        <v>241</v>
      </c>
      <c r="AS7" t="s">
        <v>242</v>
      </c>
      <c r="AT7">
        <v>1280</v>
      </c>
      <c r="AU7" s="1" t="s">
        <v>191</v>
      </c>
      <c r="AV7" s="3">
        <v>42947</v>
      </c>
      <c r="AW7" s="3">
        <v>42947</v>
      </c>
      <c r="AX7" s="3">
        <v>42947</v>
      </c>
      <c r="AY7" s="1" t="s">
        <v>85</v>
      </c>
      <c r="AZ7" s="1" t="s">
        <v>239</v>
      </c>
      <c r="BA7">
        <v>3321</v>
      </c>
      <c r="BB7">
        <v>10</v>
      </c>
      <c r="BC7">
        <v>54202.23</v>
      </c>
      <c r="BD7" s="1"/>
      <c r="BF7" s="1"/>
      <c r="BG7" s="1"/>
      <c r="BJ7" s="1"/>
      <c r="BK7" s="1"/>
      <c r="BL7" s="1"/>
      <c r="BO7" s="1"/>
      <c r="BP7" s="1"/>
      <c r="BQ7">
        <v>24</v>
      </c>
      <c r="BR7">
        <v>54202.23</v>
      </c>
      <c r="BS7">
        <v>54202.23</v>
      </c>
    </row>
    <row r="8" spans="1:71" x14ac:dyDescent="0.35">
      <c r="A8" s="1" t="s">
        <v>67</v>
      </c>
      <c r="B8" s="1" t="s">
        <v>68</v>
      </c>
      <c r="C8" s="1" t="s">
        <v>69</v>
      </c>
      <c r="D8">
        <v>1</v>
      </c>
      <c r="E8">
        <v>1</v>
      </c>
      <c r="F8" s="2">
        <v>43420.725555555553</v>
      </c>
      <c r="G8" s="3">
        <v>42917</v>
      </c>
      <c r="H8" s="3">
        <v>42947</v>
      </c>
      <c r="I8" s="1" t="s">
        <v>70</v>
      </c>
      <c r="J8">
        <v>1234</v>
      </c>
      <c r="K8">
        <v>1231234455</v>
      </c>
      <c r="L8" s="1" t="s">
        <v>151</v>
      </c>
      <c r="N8" s="1" t="s">
        <v>71</v>
      </c>
      <c r="O8" s="1" t="s">
        <v>84</v>
      </c>
      <c r="P8" s="1" t="s">
        <v>84</v>
      </c>
      <c r="Q8" s="1" t="s">
        <v>84</v>
      </c>
      <c r="R8" s="1"/>
      <c r="S8" t="s">
        <v>84</v>
      </c>
      <c r="U8" s="1" t="s">
        <v>84</v>
      </c>
      <c r="V8" s="1" t="s">
        <v>84</v>
      </c>
      <c r="W8" s="1" t="s">
        <v>84</v>
      </c>
      <c r="X8" s="1" t="s">
        <v>72</v>
      </c>
      <c r="Y8" s="1" t="s">
        <v>154</v>
      </c>
      <c r="Z8" s="1" t="s">
        <v>166</v>
      </c>
      <c r="AA8" s="1" t="s">
        <v>73</v>
      </c>
      <c r="AB8">
        <v>2</v>
      </c>
      <c r="AC8" s="1" t="s">
        <v>76</v>
      </c>
      <c r="AD8">
        <v>202</v>
      </c>
      <c r="AE8" s="1" t="s">
        <v>81</v>
      </c>
      <c r="AF8" t="s">
        <v>180</v>
      </c>
      <c r="AG8" s="1" t="s">
        <v>184</v>
      </c>
      <c r="AH8">
        <v>0</v>
      </c>
      <c r="AI8">
        <v>0</v>
      </c>
      <c r="AJ8">
        <v>0</v>
      </c>
      <c r="AK8">
        <v>0</v>
      </c>
      <c r="AL8">
        <v>0</v>
      </c>
      <c r="AM8">
        <v>4290</v>
      </c>
      <c r="AN8">
        <v>0</v>
      </c>
      <c r="AO8">
        <v>4290</v>
      </c>
      <c r="AP8" s="1" t="s">
        <v>72</v>
      </c>
      <c r="AQ8">
        <v>1</v>
      </c>
      <c r="AR8" s="1" t="s">
        <v>241</v>
      </c>
      <c r="AS8" t="s">
        <v>242</v>
      </c>
      <c r="AT8">
        <v>1280</v>
      </c>
      <c r="AU8" s="1" t="s">
        <v>191</v>
      </c>
      <c r="AV8" s="3">
        <v>42947</v>
      </c>
      <c r="AW8" s="3">
        <v>42947</v>
      </c>
      <c r="AX8" s="3">
        <v>42947</v>
      </c>
      <c r="AY8" s="1" t="s">
        <v>85</v>
      </c>
      <c r="AZ8" s="1" t="s">
        <v>239</v>
      </c>
      <c r="BA8">
        <v>3321</v>
      </c>
      <c r="BB8">
        <v>10</v>
      </c>
      <c r="BC8">
        <v>54202.23</v>
      </c>
      <c r="BD8" s="1"/>
      <c r="BF8" s="1"/>
      <c r="BG8" s="1"/>
      <c r="BJ8" s="1"/>
      <c r="BK8" s="1"/>
      <c r="BL8" s="1"/>
      <c r="BO8" s="1"/>
      <c r="BP8" s="1"/>
      <c r="BQ8">
        <v>24</v>
      </c>
      <c r="BR8">
        <v>54202.23</v>
      </c>
      <c r="BS8">
        <v>54202.23</v>
      </c>
    </row>
    <row r="9" spans="1:71" x14ac:dyDescent="0.35">
      <c r="A9" s="1" t="s">
        <v>67</v>
      </c>
      <c r="B9" s="1" t="s">
        <v>68</v>
      </c>
      <c r="C9" s="1" t="s">
        <v>69</v>
      </c>
      <c r="D9">
        <v>1</v>
      </c>
      <c r="E9">
        <v>1</v>
      </c>
      <c r="F9" s="2">
        <v>43420.725555555553</v>
      </c>
      <c r="G9" s="3">
        <v>42917</v>
      </c>
      <c r="H9" s="3">
        <v>42947</v>
      </c>
      <c r="I9" s="1" t="s">
        <v>70</v>
      </c>
      <c r="J9">
        <v>1234</v>
      </c>
      <c r="K9">
        <v>1231234455</v>
      </c>
      <c r="L9" s="1" t="s">
        <v>151</v>
      </c>
      <c r="N9" s="1" t="s">
        <v>71</v>
      </c>
      <c r="O9" s="1" t="s">
        <v>84</v>
      </c>
      <c r="P9" s="1" t="s">
        <v>84</v>
      </c>
      <c r="Q9" s="1" t="s">
        <v>84</v>
      </c>
      <c r="R9" s="1"/>
      <c r="S9" t="s">
        <v>84</v>
      </c>
      <c r="U9" s="1" t="s">
        <v>84</v>
      </c>
      <c r="V9" s="1" t="s">
        <v>84</v>
      </c>
      <c r="W9" s="1" t="s">
        <v>84</v>
      </c>
      <c r="X9" s="1" t="s">
        <v>72</v>
      </c>
      <c r="Y9" s="1" t="s">
        <v>198</v>
      </c>
      <c r="Z9" s="1" t="s">
        <v>201</v>
      </c>
      <c r="AA9" s="1" t="s">
        <v>73</v>
      </c>
      <c r="AB9">
        <v>2</v>
      </c>
      <c r="AC9" s="1" t="s">
        <v>76</v>
      </c>
      <c r="AD9">
        <v>202</v>
      </c>
      <c r="AE9" s="1" t="s">
        <v>81</v>
      </c>
      <c r="AF9" t="s">
        <v>205</v>
      </c>
      <c r="AG9" s="1" t="s">
        <v>207</v>
      </c>
      <c r="AH9">
        <v>0</v>
      </c>
      <c r="AI9">
        <v>0</v>
      </c>
      <c r="AJ9">
        <v>0</v>
      </c>
      <c r="AK9">
        <v>1476</v>
      </c>
      <c r="AL9">
        <v>0</v>
      </c>
      <c r="AM9">
        <v>7380</v>
      </c>
      <c r="AN9">
        <v>0</v>
      </c>
      <c r="AO9">
        <v>7380</v>
      </c>
      <c r="AP9" s="1" t="s">
        <v>72</v>
      </c>
      <c r="AQ9">
        <v>1</v>
      </c>
      <c r="AR9" s="1" t="s">
        <v>241</v>
      </c>
      <c r="AS9" t="s">
        <v>242</v>
      </c>
      <c r="AT9">
        <v>1280</v>
      </c>
      <c r="AU9" s="1" t="s">
        <v>191</v>
      </c>
      <c r="AV9" s="3">
        <v>42947</v>
      </c>
      <c r="AW9" s="3">
        <v>42947</v>
      </c>
      <c r="AX9" s="3">
        <v>42947</v>
      </c>
      <c r="AY9" s="1" t="s">
        <v>85</v>
      </c>
      <c r="AZ9" s="1" t="s">
        <v>239</v>
      </c>
      <c r="BA9">
        <v>3321</v>
      </c>
      <c r="BB9">
        <v>10</v>
      </c>
      <c r="BC9">
        <v>54202.23</v>
      </c>
      <c r="BD9" s="1"/>
      <c r="BF9" s="1"/>
      <c r="BG9" s="1"/>
      <c r="BJ9" s="1"/>
      <c r="BK9" s="1"/>
      <c r="BL9" s="1"/>
      <c r="BO9" s="1"/>
      <c r="BP9" s="1"/>
      <c r="BQ9">
        <v>24</v>
      </c>
      <c r="BR9">
        <v>54202.23</v>
      </c>
      <c r="BS9">
        <v>54202.23</v>
      </c>
    </row>
    <row r="10" spans="1:71" x14ac:dyDescent="0.35">
      <c r="A10" s="1" t="s">
        <v>67</v>
      </c>
      <c r="B10" s="1" t="s">
        <v>68</v>
      </c>
      <c r="C10" s="1" t="s">
        <v>69</v>
      </c>
      <c r="D10">
        <v>1</v>
      </c>
      <c r="E10">
        <v>1</v>
      </c>
      <c r="F10" s="2">
        <v>43420.725555555553</v>
      </c>
      <c r="G10" s="3">
        <v>42917</v>
      </c>
      <c r="H10" s="3">
        <v>42947</v>
      </c>
      <c r="I10" s="1" t="s">
        <v>70</v>
      </c>
      <c r="J10">
        <v>1234</v>
      </c>
      <c r="K10">
        <v>1231234455</v>
      </c>
      <c r="L10" s="1" t="s">
        <v>151</v>
      </c>
      <c r="N10" s="1" t="s">
        <v>71</v>
      </c>
      <c r="O10" s="1" t="s">
        <v>84</v>
      </c>
      <c r="P10" s="1" t="s">
        <v>84</v>
      </c>
      <c r="Q10" s="1" t="s">
        <v>84</v>
      </c>
      <c r="R10" s="1"/>
      <c r="S10" t="s">
        <v>84</v>
      </c>
      <c r="U10" s="1" t="s">
        <v>84</v>
      </c>
      <c r="V10" s="1" t="s">
        <v>84</v>
      </c>
      <c r="W10" s="1" t="s">
        <v>84</v>
      </c>
      <c r="X10" s="1" t="s">
        <v>72</v>
      </c>
      <c r="Y10" s="1" t="s">
        <v>219</v>
      </c>
      <c r="Z10" s="1" t="s">
        <v>222</v>
      </c>
      <c r="AA10" s="1" t="s">
        <v>73</v>
      </c>
      <c r="AB10">
        <v>2</v>
      </c>
      <c r="AC10" s="1" t="s">
        <v>76</v>
      </c>
      <c r="AD10">
        <v>202</v>
      </c>
      <c r="AE10" s="1" t="s">
        <v>81</v>
      </c>
      <c r="AF10" t="s">
        <v>225</v>
      </c>
      <c r="AG10" s="1" t="s">
        <v>227</v>
      </c>
      <c r="AH10">
        <v>0</v>
      </c>
      <c r="AI10">
        <v>0</v>
      </c>
      <c r="AJ10">
        <v>0</v>
      </c>
      <c r="AK10">
        <v>3321</v>
      </c>
      <c r="AL10">
        <v>0</v>
      </c>
      <c r="AM10">
        <v>4494.42</v>
      </c>
      <c r="AN10">
        <v>0</v>
      </c>
      <c r="AO10">
        <v>4494.42</v>
      </c>
      <c r="AP10" s="1" t="s">
        <v>72</v>
      </c>
      <c r="AQ10">
        <v>1</v>
      </c>
      <c r="AR10" s="1" t="s">
        <v>241</v>
      </c>
      <c r="AS10" t="s">
        <v>242</v>
      </c>
      <c r="AT10">
        <v>1280</v>
      </c>
      <c r="AU10" s="1" t="s">
        <v>191</v>
      </c>
      <c r="AV10" s="3">
        <v>42947</v>
      </c>
      <c r="AW10" s="3">
        <v>42947</v>
      </c>
      <c r="AX10" s="3">
        <v>42947</v>
      </c>
      <c r="AY10" s="1" t="s">
        <v>85</v>
      </c>
      <c r="AZ10" s="1" t="s">
        <v>239</v>
      </c>
      <c r="BA10">
        <v>3321</v>
      </c>
      <c r="BB10">
        <v>10</v>
      </c>
      <c r="BC10">
        <v>54202.23</v>
      </c>
      <c r="BD10" s="1"/>
      <c r="BF10" s="1"/>
      <c r="BG10" s="1"/>
      <c r="BJ10" s="1"/>
      <c r="BK10" s="1"/>
      <c r="BL10" s="1"/>
      <c r="BO10" s="1"/>
      <c r="BP10" s="1"/>
      <c r="BQ10">
        <v>24</v>
      </c>
      <c r="BR10">
        <v>54202.23</v>
      </c>
      <c r="BS10">
        <v>54202.23</v>
      </c>
    </row>
    <row r="11" spans="1:71" x14ac:dyDescent="0.35">
      <c r="A11" s="1" t="s">
        <v>67</v>
      </c>
      <c r="B11" s="1" t="s">
        <v>68</v>
      </c>
      <c r="C11" s="1" t="s">
        <v>69</v>
      </c>
      <c r="D11">
        <v>1</v>
      </c>
      <c r="E11">
        <v>1</v>
      </c>
      <c r="F11" s="2">
        <v>43420.725555555553</v>
      </c>
      <c r="G11" s="3">
        <v>42917</v>
      </c>
      <c r="H11" s="3">
        <v>42947</v>
      </c>
      <c r="I11" s="1" t="s">
        <v>70</v>
      </c>
      <c r="J11">
        <v>1234</v>
      </c>
      <c r="K11">
        <v>1231234455</v>
      </c>
      <c r="L11" s="1" t="s">
        <v>151</v>
      </c>
      <c r="N11" s="1" t="s">
        <v>71</v>
      </c>
      <c r="O11" s="1" t="s">
        <v>84</v>
      </c>
      <c r="P11" s="1" t="s">
        <v>84</v>
      </c>
      <c r="Q11" s="1" t="s">
        <v>84</v>
      </c>
      <c r="R11" s="1"/>
      <c r="S11" t="s">
        <v>84</v>
      </c>
      <c r="U11" s="1" t="s">
        <v>84</v>
      </c>
      <c r="V11" s="1" t="s">
        <v>84</v>
      </c>
      <c r="W11" s="1" t="s">
        <v>84</v>
      </c>
      <c r="X11" s="1" t="s">
        <v>72</v>
      </c>
      <c r="Y11" s="1" t="s">
        <v>155</v>
      </c>
      <c r="Z11" s="1" t="s">
        <v>167</v>
      </c>
      <c r="AA11" s="1" t="s">
        <v>73</v>
      </c>
      <c r="AB11">
        <v>2</v>
      </c>
      <c r="AC11" s="1" t="s">
        <v>76</v>
      </c>
      <c r="AD11">
        <v>220</v>
      </c>
      <c r="AE11" s="1" t="s">
        <v>176</v>
      </c>
      <c r="AF11">
        <v>3</v>
      </c>
      <c r="AG11" s="1" t="s">
        <v>145</v>
      </c>
      <c r="AH11">
        <v>0</v>
      </c>
      <c r="AI11">
        <v>0</v>
      </c>
      <c r="AJ11">
        <v>0</v>
      </c>
      <c r="AK11">
        <v>1089</v>
      </c>
      <c r="AL11">
        <v>0</v>
      </c>
      <c r="AM11">
        <v>7660</v>
      </c>
      <c r="AN11">
        <v>0</v>
      </c>
      <c r="AO11">
        <v>7660</v>
      </c>
      <c r="AP11" s="1" t="s">
        <v>72</v>
      </c>
      <c r="AQ11">
        <v>1</v>
      </c>
      <c r="AR11" s="1" t="s">
        <v>241</v>
      </c>
      <c r="AS11" t="s">
        <v>242</v>
      </c>
      <c r="AT11">
        <v>1280</v>
      </c>
      <c r="AU11" s="1" t="s">
        <v>191</v>
      </c>
      <c r="AV11" s="3">
        <v>42947</v>
      </c>
      <c r="AW11" s="3">
        <v>42947</v>
      </c>
      <c r="AX11" s="3">
        <v>42947</v>
      </c>
      <c r="AY11" s="1" t="s">
        <v>85</v>
      </c>
      <c r="AZ11" s="1" t="s">
        <v>239</v>
      </c>
      <c r="BA11">
        <v>3321</v>
      </c>
      <c r="BB11">
        <v>10</v>
      </c>
      <c r="BC11">
        <v>54202.23</v>
      </c>
      <c r="BD11" s="1"/>
      <c r="BF11" s="1"/>
      <c r="BG11" s="1"/>
      <c r="BJ11" s="1"/>
      <c r="BK11" s="1"/>
      <c r="BL11" s="1"/>
      <c r="BO11" s="1"/>
      <c r="BP11" s="1"/>
      <c r="BQ11">
        <v>24</v>
      </c>
      <c r="BR11">
        <v>54202.23</v>
      </c>
      <c r="BS11">
        <v>54202.23</v>
      </c>
    </row>
    <row r="12" spans="1:71" x14ac:dyDescent="0.35">
      <c r="A12" s="1" t="s">
        <v>67</v>
      </c>
      <c r="B12" s="1" t="s">
        <v>68</v>
      </c>
      <c r="C12" s="1" t="s">
        <v>69</v>
      </c>
      <c r="D12">
        <v>1</v>
      </c>
      <c r="E12">
        <v>1</v>
      </c>
      <c r="F12" s="2">
        <v>43420.725555555553</v>
      </c>
      <c r="G12" s="3">
        <v>42917</v>
      </c>
      <c r="H12" s="3">
        <v>42947</v>
      </c>
      <c r="I12" s="1" t="s">
        <v>70</v>
      </c>
      <c r="J12">
        <v>1234</v>
      </c>
      <c r="K12">
        <v>1231234455</v>
      </c>
      <c r="L12" s="1" t="s">
        <v>151</v>
      </c>
      <c r="N12" s="1" t="s">
        <v>71</v>
      </c>
      <c r="O12" s="1" t="s">
        <v>84</v>
      </c>
      <c r="P12" s="1" t="s">
        <v>84</v>
      </c>
      <c r="Q12" s="1" t="s">
        <v>84</v>
      </c>
      <c r="R12" s="1"/>
      <c r="S12" t="s">
        <v>84</v>
      </c>
      <c r="U12" s="1" t="s">
        <v>84</v>
      </c>
      <c r="V12" s="1" t="s">
        <v>84</v>
      </c>
      <c r="W12" s="1" t="s">
        <v>84</v>
      </c>
      <c r="X12" s="1" t="s">
        <v>72</v>
      </c>
      <c r="Y12" s="1" t="s">
        <v>110</v>
      </c>
      <c r="Z12" s="1" t="s">
        <v>113</v>
      </c>
      <c r="AA12" s="1" t="s">
        <v>73</v>
      </c>
      <c r="AB12">
        <v>2</v>
      </c>
      <c r="AC12" s="1" t="s">
        <v>76</v>
      </c>
      <c r="AD12">
        <v>221</v>
      </c>
      <c r="AE12" s="1" t="s">
        <v>116</v>
      </c>
      <c r="AF12">
        <v>1</v>
      </c>
      <c r="AG12" s="1" t="s">
        <v>119</v>
      </c>
      <c r="AH12">
        <v>0</v>
      </c>
      <c r="AI12">
        <v>0</v>
      </c>
      <c r="AJ12">
        <v>0</v>
      </c>
      <c r="AK12">
        <v>6647</v>
      </c>
      <c r="AL12">
        <v>437</v>
      </c>
      <c r="AM12">
        <v>38219.1</v>
      </c>
      <c r="AN12">
        <v>0</v>
      </c>
      <c r="AO12">
        <v>37782.1</v>
      </c>
      <c r="AP12" s="1" t="s">
        <v>72</v>
      </c>
      <c r="AQ12">
        <v>1</v>
      </c>
      <c r="AR12" s="1" t="s">
        <v>241</v>
      </c>
      <c r="AS12" t="s">
        <v>242</v>
      </c>
      <c r="AT12">
        <v>1280</v>
      </c>
      <c r="AU12" s="1" t="s">
        <v>191</v>
      </c>
      <c r="AV12" s="3">
        <v>42947</v>
      </c>
      <c r="AW12" s="3">
        <v>42947</v>
      </c>
      <c r="AX12" s="3">
        <v>42947</v>
      </c>
      <c r="AY12" s="1" t="s">
        <v>85</v>
      </c>
      <c r="AZ12" s="1" t="s">
        <v>239</v>
      </c>
      <c r="BA12">
        <v>3321</v>
      </c>
      <c r="BB12">
        <v>10</v>
      </c>
      <c r="BC12">
        <v>54202.23</v>
      </c>
      <c r="BD12" s="1"/>
      <c r="BF12" s="1"/>
      <c r="BG12" s="1"/>
      <c r="BJ12" s="1"/>
      <c r="BK12" s="1"/>
      <c r="BL12" s="1"/>
      <c r="BO12" s="1"/>
      <c r="BP12" s="1"/>
      <c r="BQ12">
        <v>24</v>
      </c>
      <c r="BR12">
        <v>54202.23</v>
      </c>
      <c r="BS12">
        <v>54202.23</v>
      </c>
    </row>
    <row r="13" spans="1:71" x14ac:dyDescent="0.35">
      <c r="A13" s="1" t="s">
        <v>67</v>
      </c>
      <c r="B13" s="1" t="s">
        <v>68</v>
      </c>
      <c r="C13" s="1" t="s">
        <v>69</v>
      </c>
      <c r="D13">
        <v>1</v>
      </c>
      <c r="E13">
        <v>1</v>
      </c>
      <c r="F13" s="2">
        <v>43420.725555555553</v>
      </c>
      <c r="G13" s="3">
        <v>42917</v>
      </c>
      <c r="H13" s="3">
        <v>42947</v>
      </c>
      <c r="I13" s="1" t="s">
        <v>70</v>
      </c>
      <c r="J13">
        <v>1234</v>
      </c>
      <c r="K13">
        <v>1231234455</v>
      </c>
      <c r="L13" s="1" t="s">
        <v>151</v>
      </c>
      <c r="N13" s="1" t="s">
        <v>71</v>
      </c>
      <c r="O13" s="1" t="s">
        <v>84</v>
      </c>
      <c r="P13" s="1" t="s">
        <v>84</v>
      </c>
      <c r="Q13" s="1" t="s">
        <v>84</v>
      </c>
      <c r="R13" s="1"/>
      <c r="S13" t="s">
        <v>84</v>
      </c>
      <c r="U13" s="1" t="s">
        <v>84</v>
      </c>
      <c r="V13" s="1" t="s">
        <v>84</v>
      </c>
      <c r="W13" s="1" t="s">
        <v>84</v>
      </c>
      <c r="X13" s="1" t="s">
        <v>72</v>
      </c>
      <c r="Y13" s="1" t="s">
        <v>111</v>
      </c>
      <c r="Z13" s="1" t="s">
        <v>114</v>
      </c>
      <c r="AA13" s="1" t="s">
        <v>73</v>
      </c>
      <c r="AB13">
        <v>2</v>
      </c>
      <c r="AC13" s="1" t="s">
        <v>76</v>
      </c>
      <c r="AD13">
        <v>221</v>
      </c>
      <c r="AE13" s="1" t="s">
        <v>116</v>
      </c>
      <c r="AF13">
        <v>2</v>
      </c>
      <c r="AG13" s="1" t="s">
        <v>120</v>
      </c>
      <c r="AH13">
        <v>0</v>
      </c>
      <c r="AI13">
        <v>0</v>
      </c>
      <c r="AJ13">
        <v>1012.23</v>
      </c>
      <c r="AK13">
        <v>0</v>
      </c>
      <c r="AL13">
        <v>3413.26</v>
      </c>
      <c r="AM13">
        <v>0</v>
      </c>
      <c r="AN13">
        <v>3413.26</v>
      </c>
      <c r="AO13">
        <v>0</v>
      </c>
      <c r="AP13" s="1" t="s">
        <v>72</v>
      </c>
      <c r="AQ13">
        <v>1</v>
      </c>
      <c r="AR13" s="1" t="s">
        <v>241</v>
      </c>
      <c r="AS13" t="s">
        <v>242</v>
      </c>
      <c r="AT13">
        <v>1280</v>
      </c>
      <c r="AU13" s="1" t="s">
        <v>191</v>
      </c>
      <c r="AV13" s="3">
        <v>42947</v>
      </c>
      <c r="AW13" s="3">
        <v>42947</v>
      </c>
      <c r="AX13" s="3">
        <v>42947</v>
      </c>
      <c r="AY13" s="1" t="s">
        <v>85</v>
      </c>
      <c r="AZ13" s="1" t="s">
        <v>239</v>
      </c>
      <c r="BA13">
        <v>3321</v>
      </c>
      <c r="BB13">
        <v>10</v>
      </c>
      <c r="BC13">
        <v>54202.23</v>
      </c>
      <c r="BD13" s="1"/>
      <c r="BF13" s="1"/>
      <c r="BG13" s="1"/>
      <c r="BJ13" s="1"/>
      <c r="BK13" s="1"/>
      <c r="BL13" s="1"/>
      <c r="BO13" s="1"/>
      <c r="BP13" s="1"/>
      <c r="BQ13">
        <v>24</v>
      </c>
      <c r="BR13">
        <v>54202.23</v>
      </c>
      <c r="BS13">
        <v>54202.23</v>
      </c>
    </row>
    <row r="14" spans="1:71" x14ac:dyDescent="0.35">
      <c r="A14" s="1" t="s">
        <v>67</v>
      </c>
      <c r="B14" s="1" t="s">
        <v>68</v>
      </c>
      <c r="C14" s="1" t="s">
        <v>69</v>
      </c>
      <c r="D14">
        <v>1</v>
      </c>
      <c r="E14">
        <v>1</v>
      </c>
      <c r="F14" s="2">
        <v>43420.725555555553</v>
      </c>
      <c r="G14" s="3">
        <v>42917</v>
      </c>
      <c r="H14" s="3">
        <v>42947</v>
      </c>
      <c r="I14" s="1" t="s">
        <v>70</v>
      </c>
      <c r="J14">
        <v>1234</v>
      </c>
      <c r="K14">
        <v>1231234455</v>
      </c>
      <c r="L14" s="1" t="s">
        <v>151</v>
      </c>
      <c r="N14" s="1" t="s">
        <v>71</v>
      </c>
      <c r="O14" s="1" t="s">
        <v>84</v>
      </c>
      <c r="P14" s="1" t="s">
        <v>84</v>
      </c>
      <c r="Q14" s="1" t="s">
        <v>84</v>
      </c>
      <c r="R14" s="1"/>
      <c r="S14" t="s">
        <v>84</v>
      </c>
      <c r="U14" s="1" t="s">
        <v>84</v>
      </c>
      <c r="V14" s="1" t="s">
        <v>84</v>
      </c>
      <c r="W14" s="1" t="s">
        <v>84</v>
      </c>
      <c r="X14" s="1" t="s">
        <v>72</v>
      </c>
      <c r="Y14" s="1" t="s">
        <v>156</v>
      </c>
      <c r="Z14" s="1" t="s">
        <v>141</v>
      </c>
      <c r="AA14" s="1" t="s">
        <v>73</v>
      </c>
      <c r="AB14">
        <v>2</v>
      </c>
      <c r="AC14" s="1" t="s">
        <v>76</v>
      </c>
      <c r="AD14">
        <v>230</v>
      </c>
      <c r="AE14" s="1" t="s">
        <v>141</v>
      </c>
      <c r="AG14" s="1" t="s">
        <v>141</v>
      </c>
      <c r="AH14">
        <v>0</v>
      </c>
      <c r="AI14">
        <v>0</v>
      </c>
      <c r="AJ14">
        <v>0</v>
      </c>
      <c r="AK14">
        <v>11050</v>
      </c>
      <c r="AL14">
        <v>0</v>
      </c>
      <c r="AM14">
        <v>71410</v>
      </c>
      <c r="AN14">
        <v>0</v>
      </c>
      <c r="AO14">
        <v>71410</v>
      </c>
      <c r="AP14" s="1" t="s">
        <v>72</v>
      </c>
      <c r="AQ14">
        <v>1</v>
      </c>
      <c r="AR14" s="1" t="s">
        <v>241</v>
      </c>
      <c r="AS14" t="s">
        <v>242</v>
      </c>
      <c r="AT14">
        <v>1280</v>
      </c>
      <c r="AU14" s="1" t="s">
        <v>191</v>
      </c>
      <c r="AV14" s="3">
        <v>42947</v>
      </c>
      <c r="AW14" s="3">
        <v>42947</v>
      </c>
      <c r="AX14" s="3">
        <v>42947</v>
      </c>
      <c r="AY14" s="1" t="s">
        <v>85</v>
      </c>
      <c r="AZ14" s="1" t="s">
        <v>239</v>
      </c>
      <c r="BA14">
        <v>3321</v>
      </c>
      <c r="BB14">
        <v>10</v>
      </c>
      <c r="BC14">
        <v>54202.23</v>
      </c>
      <c r="BD14" s="1"/>
      <c r="BF14" s="1"/>
      <c r="BG14" s="1"/>
      <c r="BJ14" s="1"/>
      <c r="BK14" s="1"/>
      <c r="BL14" s="1"/>
      <c r="BO14" s="1"/>
      <c r="BP14" s="1"/>
      <c r="BQ14">
        <v>24</v>
      </c>
      <c r="BR14">
        <v>54202.23</v>
      </c>
      <c r="BS14">
        <v>54202.23</v>
      </c>
    </row>
    <row r="15" spans="1:71" x14ac:dyDescent="0.35">
      <c r="A15" s="1" t="s">
        <v>67</v>
      </c>
      <c r="B15" s="1" t="s">
        <v>68</v>
      </c>
      <c r="C15" s="1" t="s">
        <v>69</v>
      </c>
      <c r="D15">
        <v>1</v>
      </c>
      <c r="E15">
        <v>1</v>
      </c>
      <c r="F15" s="2">
        <v>43420.725555555553</v>
      </c>
      <c r="G15" s="3">
        <v>42917</v>
      </c>
      <c r="H15" s="3">
        <v>42947</v>
      </c>
      <c r="I15" s="1" t="s">
        <v>70</v>
      </c>
      <c r="J15">
        <v>1234</v>
      </c>
      <c r="K15">
        <v>1231234455</v>
      </c>
      <c r="L15" s="1" t="s">
        <v>151</v>
      </c>
      <c r="N15" s="1" t="s">
        <v>71</v>
      </c>
      <c r="O15" s="1" t="s">
        <v>84</v>
      </c>
      <c r="P15" s="1" t="s">
        <v>84</v>
      </c>
      <c r="Q15" s="1" t="s">
        <v>84</v>
      </c>
      <c r="R15" s="1"/>
      <c r="S15" t="s">
        <v>84</v>
      </c>
      <c r="U15" s="1" t="s">
        <v>84</v>
      </c>
      <c r="V15" s="1" t="s">
        <v>84</v>
      </c>
      <c r="W15" s="1" t="s">
        <v>84</v>
      </c>
      <c r="X15" s="1" t="s">
        <v>72</v>
      </c>
      <c r="Y15" s="1" t="s">
        <v>126</v>
      </c>
      <c r="Z15" s="1" t="s">
        <v>128</v>
      </c>
      <c r="AA15" s="1" t="s">
        <v>74</v>
      </c>
      <c r="AB15">
        <v>4</v>
      </c>
      <c r="AC15" s="1" t="s">
        <v>77</v>
      </c>
      <c r="AD15">
        <v>401</v>
      </c>
      <c r="AE15" s="1" t="s">
        <v>83</v>
      </c>
      <c r="AF15" t="s">
        <v>129</v>
      </c>
      <c r="AG15" s="1" t="s">
        <v>131</v>
      </c>
      <c r="AH15">
        <v>0</v>
      </c>
      <c r="AI15">
        <v>0</v>
      </c>
      <c r="AJ15">
        <v>873</v>
      </c>
      <c r="AK15">
        <v>0</v>
      </c>
      <c r="AL15">
        <v>5238</v>
      </c>
      <c r="AM15">
        <v>0</v>
      </c>
      <c r="AN15">
        <v>5238</v>
      </c>
      <c r="AO15">
        <v>0</v>
      </c>
      <c r="AP15" s="1" t="s">
        <v>72</v>
      </c>
      <c r="AQ15">
        <v>1</v>
      </c>
      <c r="AR15" s="1" t="s">
        <v>241</v>
      </c>
      <c r="AS15" t="s">
        <v>242</v>
      </c>
      <c r="AT15">
        <v>1280</v>
      </c>
      <c r="AU15" s="1" t="s">
        <v>191</v>
      </c>
      <c r="AV15" s="3">
        <v>42947</v>
      </c>
      <c r="AW15" s="3">
        <v>42947</v>
      </c>
      <c r="AX15" s="3">
        <v>42947</v>
      </c>
      <c r="AY15" s="1" t="s">
        <v>85</v>
      </c>
      <c r="AZ15" s="1" t="s">
        <v>239</v>
      </c>
      <c r="BA15">
        <v>3321</v>
      </c>
      <c r="BB15">
        <v>10</v>
      </c>
      <c r="BC15">
        <v>54202.23</v>
      </c>
      <c r="BD15" s="1"/>
      <c r="BF15" s="1"/>
      <c r="BG15" s="1"/>
      <c r="BJ15" s="1"/>
      <c r="BK15" s="1"/>
      <c r="BL15" s="1"/>
      <c r="BO15" s="1"/>
      <c r="BP15" s="1"/>
      <c r="BQ15">
        <v>24</v>
      </c>
      <c r="BR15">
        <v>54202.23</v>
      </c>
      <c r="BS15">
        <v>54202.23</v>
      </c>
    </row>
    <row r="16" spans="1:71" x14ac:dyDescent="0.35">
      <c r="A16" s="1" t="s">
        <v>67</v>
      </c>
      <c r="B16" s="1" t="s">
        <v>68</v>
      </c>
      <c r="C16" s="1" t="s">
        <v>69</v>
      </c>
      <c r="D16">
        <v>1</v>
      </c>
      <c r="E16">
        <v>1</v>
      </c>
      <c r="F16" s="2">
        <v>43420.725555555553</v>
      </c>
      <c r="G16" s="3">
        <v>42917</v>
      </c>
      <c r="H16" s="3">
        <v>42947</v>
      </c>
      <c r="I16" s="1" t="s">
        <v>70</v>
      </c>
      <c r="J16">
        <v>1234</v>
      </c>
      <c r="K16">
        <v>1231234455</v>
      </c>
      <c r="L16" s="1" t="s">
        <v>151</v>
      </c>
      <c r="N16" s="1" t="s">
        <v>71</v>
      </c>
      <c r="O16" s="1" t="s">
        <v>84</v>
      </c>
      <c r="P16" s="1" t="s">
        <v>84</v>
      </c>
      <c r="Q16" s="1" t="s">
        <v>84</v>
      </c>
      <c r="R16" s="1"/>
      <c r="S16" t="s">
        <v>84</v>
      </c>
      <c r="U16" s="1" t="s">
        <v>84</v>
      </c>
      <c r="V16" s="1" t="s">
        <v>84</v>
      </c>
      <c r="W16" s="1" t="s">
        <v>84</v>
      </c>
      <c r="X16" s="1" t="s">
        <v>72</v>
      </c>
      <c r="Y16" s="1" t="s">
        <v>157</v>
      </c>
      <c r="Z16" s="1" t="s">
        <v>168</v>
      </c>
      <c r="AA16" s="1" t="s">
        <v>74</v>
      </c>
      <c r="AB16">
        <v>4</v>
      </c>
      <c r="AC16" s="1" t="s">
        <v>77</v>
      </c>
      <c r="AD16">
        <v>401</v>
      </c>
      <c r="AE16" s="1" t="s">
        <v>83</v>
      </c>
      <c r="AF16" t="s">
        <v>144</v>
      </c>
      <c r="AG16" s="1" t="s">
        <v>185</v>
      </c>
      <c r="AH16">
        <v>0</v>
      </c>
      <c r="AI16">
        <v>0</v>
      </c>
      <c r="AJ16">
        <v>230</v>
      </c>
      <c r="AK16">
        <v>0</v>
      </c>
      <c r="AL16">
        <v>1380</v>
      </c>
      <c r="AM16">
        <v>0</v>
      </c>
      <c r="AN16">
        <v>1380</v>
      </c>
      <c r="AO16">
        <v>0</v>
      </c>
      <c r="AP16" s="1" t="s">
        <v>72</v>
      </c>
      <c r="AQ16">
        <v>1</v>
      </c>
      <c r="AR16" s="1" t="s">
        <v>241</v>
      </c>
      <c r="AS16" t="s">
        <v>242</v>
      </c>
      <c r="AT16">
        <v>1280</v>
      </c>
      <c r="AU16" s="1" t="s">
        <v>191</v>
      </c>
      <c r="AV16" s="3">
        <v>42947</v>
      </c>
      <c r="AW16" s="3">
        <v>42947</v>
      </c>
      <c r="AX16" s="3">
        <v>42947</v>
      </c>
      <c r="AY16" s="1" t="s">
        <v>85</v>
      </c>
      <c r="AZ16" s="1" t="s">
        <v>239</v>
      </c>
      <c r="BA16">
        <v>3321</v>
      </c>
      <c r="BB16">
        <v>10</v>
      </c>
      <c r="BC16">
        <v>54202.23</v>
      </c>
      <c r="BD16" s="1"/>
      <c r="BF16" s="1"/>
      <c r="BG16" s="1"/>
      <c r="BJ16" s="1"/>
      <c r="BK16" s="1"/>
      <c r="BL16" s="1"/>
      <c r="BO16" s="1"/>
      <c r="BP16" s="1"/>
      <c r="BQ16">
        <v>24</v>
      </c>
      <c r="BR16">
        <v>54202.23</v>
      </c>
      <c r="BS16">
        <v>54202.23</v>
      </c>
    </row>
    <row r="17" spans="1:71" x14ac:dyDescent="0.35">
      <c r="A17" s="1" t="s">
        <v>67</v>
      </c>
      <c r="B17" s="1" t="s">
        <v>68</v>
      </c>
      <c r="C17" s="1" t="s">
        <v>69</v>
      </c>
      <c r="D17">
        <v>1</v>
      </c>
      <c r="E17">
        <v>1</v>
      </c>
      <c r="F17" s="2">
        <v>43420.725555555553</v>
      </c>
      <c r="G17" s="3">
        <v>42917</v>
      </c>
      <c r="H17" s="3">
        <v>42947</v>
      </c>
      <c r="I17" s="1" t="s">
        <v>70</v>
      </c>
      <c r="J17">
        <v>1234</v>
      </c>
      <c r="K17">
        <v>1231234455</v>
      </c>
      <c r="L17" s="1" t="s">
        <v>151</v>
      </c>
      <c r="N17" s="1" t="s">
        <v>71</v>
      </c>
      <c r="O17" s="1" t="s">
        <v>84</v>
      </c>
      <c r="P17" s="1" t="s">
        <v>84</v>
      </c>
      <c r="Q17" s="1" t="s">
        <v>84</v>
      </c>
      <c r="R17" s="1"/>
      <c r="S17" t="s">
        <v>84</v>
      </c>
      <c r="U17" s="1" t="s">
        <v>84</v>
      </c>
      <c r="V17" s="1" t="s">
        <v>84</v>
      </c>
      <c r="W17" s="1" t="s">
        <v>84</v>
      </c>
      <c r="X17" s="1" t="s">
        <v>72</v>
      </c>
      <c r="Y17" s="1" t="s">
        <v>220</v>
      </c>
      <c r="Z17" s="1" t="s">
        <v>223</v>
      </c>
      <c r="AA17" s="1" t="s">
        <v>74</v>
      </c>
      <c r="AB17">
        <v>4</v>
      </c>
      <c r="AC17" s="1" t="s">
        <v>77</v>
      </c>
      <c r="AD17">
        <v>402</v>
      </c>
      <c r="AE17" s="1" t="s">
        <v>177</v>
      </c>
      <c r="AF17" t="s">
        <v>118</v>
      </c>
      <c r="AG17" s="1" t="s">
        <v>228</v>
      </c>
      <c r="AH17">
        <v>0</v>
      </c>
      <c r="AI17">
        <v>0</v>
      </c>
      <c r="AJ17">
        <v>0</v>
      </c>
      <c r="AK17">
        <v>0</v>
      </c>
      <c r="AL17">
        <v>954</v>
      </c>
      <c r="AM17">
        <v>0</v>
      </c>
      <c r="AN17">
        <v>954</v>
      </c>
      <c r="AO17">
        <v>0</v>
      </c>
      <c r="AP17" s="1" t="s">
        <v>72</v>
      </c>
      <c r="AQ17">
        <v>1</v>
      </c>
      <c r="AR17" s="1" t="s">
        <v>241</v>
      </c>
      <c r="AS17" t="s">
        <v>242</v>
      </c>
      <c r="AT17">
        <v>1280</v>
      </c>
      <c r="AU17" s="1" t="s">
        <v>191</v>
      </c>
      <c r="AV17" s="3">
        <v>42947</v>
      </c>
      <c r="AW17" s="3">
        <v>42947</v>
      </c>
      <c r="AX17" s="3">
        <v>42947</v>
      </c>
      <c r="AY17" s="1" t="s">
        <v>85</v>
      </c>
      <c r="AZ17" s="1" t="s">
        <v>239</v>
      </c>
      <c r="BA17">
        <v>3321</v>
      </c>
      <c r="BB17">
        <v>10</v>
      </c>
      <c r="BC17">
        <v>54202.23</v>
      </c>
      <c r="BD17" s="1"/>
      <c r="BF17" s="1"/>
      <c r="BG17" s="1"/>
      <c r="BJ17" s="1"/>
      <c r="BK17" s="1"/>
      <c r="BL17" s="1"/>
      <c r="BO17" s="1"/>
      <c r="BP17" s="1"/>
      <c r="BQ17">
        <v>24</v>
      </c>
      <c r="BR17">
        <v>54202.23</v>
      </c>
      <c r="BS17">
        <v>54202.23</v>
      </c>
    </row>
    <row r="18" spans="1:71" x14ac:dyDescent="0.35">
      <c r="A18" s="1" t="s">
        <v>67</v>
      </c>
      <c r="B18" s="1" t="s">
        <v>68</v>
      </c>
      <c r="C18" s="1" t="s">
        <v>69</v>
      </c>
      <c r="D18">
        <v>1</v>
      </c>
      <c r="E18">
        <v>1</v>
      </c>
      <c r="F18" s="2">
        <v>43420.725555555553</v>
      </c>
      <c r="G18" s="3">
        <v>42917</v>
      </c>
      <c r="H18" s="3">
        <v>42947</v>
      </c>
      <c r="I18" s="1" t="s">
        <v>70</v>
      </c>
      <c r="J18">
        <v>1234</v>
      </c>
      <c r="K18">
        <v>1231234455</v>
      </c>
      <c r="L18" s="1" t="s">
        <v>151</v>
      </c>
      <c r="N18" s="1" t="s">
        <v>71</v>
      </c>
      <c r="O18" s="1" t="s">
        <v>84</v>
      </c>
      <c r="P18" s="1" t="s">
        <v>84</v>
      </c>
      <c r="Q18" s="1" t="s">
        <v>84</v>
      </c>
      <c r="R18" s="1"/>
      <c r="S18" t="s">
        <v>84</v>
      </c>
      <c r="U18" s="1" t="s">
        <v>84</v>
      </c>
      <c r="V18" s="1" t="s">
        <v>84</v>
      </c>
      <c r="W18" s="1" t="s">
        <v>84</v>
      </c>
      <c r="X18" s="1" t="s">
        <v>72</v>
      </c>
      <c r="Y18" s="1" t="s">
        <v>158</v>
      </c>
      <c r="Z18" s="1" t="s">
        <v>169</v>
      </c>
      <c r="AA18" s="1" t="s">
        <v>74</v>
      </c>
      <c r="AB18">
        <v>4</v>
      </c>
      <c r="AC18" s="1" t="s">
        <v>77</v>
      </c>
      <c r="AD18">
        <v>402</v>
      </c>
      <c r="AE18" s="1" t="s">
        <v>177</v>
      </c>
      <c r="AF18" t="s">
        <v>123</v>
      </c>
      <c r="AG18" s="1" t="s">
        <v>186</v>
      </c>
      <c r="AH18">
        <v>0</v>
      </c>
      <c r="AI18">
        <v>0</v>
      </c>
      <c r="AJ18">
        <v>2700</v>
      </c>
      <c r="AK18">
        <v>0</v>
      </c>
      <c r="AL18">
        <v>4600</v>
      </c>
      <c r="AM18">
        <v>0</v>
      </c>
      <c r="AN18">
        <v>4600</v>
      </c>
      <c r="AO18">
        <v>0</v>
      </c>
      <c r="AP18" s="1" t="s">
        <v>72</v>
      </c>
      <c r="AQ18">
        <v>1</v>
      </c>
      <c r="AR18" s="1" t="s">
        <v>241</v>
      </c>
      <c r="AS18" t="s">
        <v>242</v>
      </c>
      <c r="AT18">
        <v>1280</v>
      </c>
      <c r="AU18" s="1" t="s">
        <v>191</v>
      </c>
      <c r="AV18" s="3">
        <v>42947</v>
      </c>
      <c r="AW18" s="3">
        <v>42947</v>
      </c>
      <c r="AX18" s="3">
        <v>42947</v>
      </c>
      <c r="AY18" s="1" t="s">
        <v>85</v>
      </c>
      <c r="AZ18" s="1" t="s">
        <v>239</v>
      </c>
      <c r="BA18">
        <v>3321</v>
      </c>
      <c r="BB18">
        <v>10</v>
      </c>
      <c r="BC18">
        <v>54202.23</v>
      </c>
      <c r="BD18" s="1"/>
      <c r="BF18" s="1"/>
      <c r="BG18" s="1"/>
      <c r="BJ18" s="1"/>
      <c r="BK18" s="1"/>
      <c r="BL18" s="1"/>
      <c r="BO18" s="1"/>
      <c r="BP18" s="1"/>
      <c r="BQ18">
        <v>24</v>
      </c>
      <c r="BR18">
        <v>54202.23</v>
      </c>
      <c r="BS18">
        <v>54202.23</v>
      </c>
    </row>
    <row r="19" spans="1:71" x14ac:dyDescent="0.35">
      <c r="A19" s="1" t="s">
        <v>67</v>
      </c>
      <c r="B19" s="1" t="s">
        <v>68</v>
      </c>
      <c r="C19" s="1" t="s">
        <v>69</v>
      </c>
      <c r="D19">
        <v>1</v>
      </c>
      <c r="E19">
        <v>1</v>
      </c>
      <c r="F19" s="2">
        <v>43420.725555555553</v>
      </c>
      <c r="G19" s="3">
        <v>42917</v>
      </c>
      <c r="H19" s="3">
        <v>42947</v>
      </c>
      <c r="I19" s="1" t="s">
        <v>70</v>
      </c>
      <c r="J19">
        <v>1234</v>
      </c>
      <c r="K19">
        <v>1231234455</v>
      </c>
      <c r="L19" s="1" t="s">
        <v>151</v>
      </c>
      <c r="N19" s="1" t="s">
        <v>71</v>
      </c>
      <c r="O19" s="1" t="s">
        <v>84</v>
      </c>
      <c r="P19" s="1" t="s">
        <v>84</v>
      </c>
      <c r="Q19" s="1" t="s">
        <v>84</v>
      </c>
      <c r="R19" s="1"/>
      <c r="S19" t="s">
        <v>84</v>
      </c>
      <c r="U19" s="1" t="s">
        <v>84</v>
      </c>
      <c r="V19" s="1" t="s">
        <v>84</v>
      </c>
      <c r="W19" s="1" t="s">
        <v>84</v>
      </c>
      <c r="X19" s="1" t="s">
        <v>72</v>
      </c>
      <c r="Y19" s="1" t="s">
        <v>159</v>
      </c>
      <c r="Z19" s="1" t="s">
        <v>170</v>
      </c>
      <c r="AA19" s="1" t="s">
        <v>74</v>
      </c>
      <c r="AB19">
        <v>4</v>
      </c>
      <c r="AC19" s="1" t="s">
        <v>77</v>
      </c>
      <c r="AD19">
        <v>403</v>
      </c>
      <c r="AE19" s="1" t="s">
        <v>82</v>
      </c>
      <c r="AF19" t="s">
        <v>129</v>
      </c>
      <c r="AG19" s="1" t="s">
        <v>133</v>
      </c>
      <c r="AH19">
        <v>0</v>
      </c>
      <c r="AI19">
        <v>0</v>
      </c>
      <c r="AJ19">
        <v>501</v>
      </c>
      <c r="AK19">
        <v>0</v>
      </c>
      <c r="AL19">
        <v>1698.46</v>
      </c>
      <c r="AM19">
        <v>0</v>
      </c>
      <c r="AN19">
        <v>1698.46</v>
      </c>
      <c r="AO19">
        <v>0</v>
      </c>
      <c r="AP19" s="1" t="s">
        <v>72</v>
      </c>
      <c r="AQ19">
        <v>1</v>
      </c>
      <c r="AR19" s="1" t="s">
        <v>241</v>
      </c>
      <c r="AS19" t="s">
        <v>242</v>
      </c>
      <c r="AT19">
        <v>1280</v>
      </c>
      <c r="AU19" s="1" t="s">
        <v>191</v>
      </c>
      <c r="AV19" s="3">
        <v>42947</v>
      </c>
      <c r="AW19" s="3">
        <v>42947</v>
      </c>
      <c r="AX19" s="3">
        <v>42947</v>
      </c>
      <c r="AY19" s="1" t="s">
        <v>85</v>
      </c>
      <c r="AZ19" s="1" t="s">
        <v>239</v>
      </c>
      <c r="BA19">
        <v>3321</v>
      </c>
      <c r="BB19">
        <v>10</v>
      </c>
      <c r="BC19">
        <v>54202.23</v>
      </c>
      <c r="BD19" s="1"/>
      <c r="BF19" s="1"/>
      <c r="BG19" s="1"/>
      <c r="BJ19" s="1"/>
      <c r="BK19" s="1"/>
      <c r="BL19" s="1"/>
      <c r="BO19" s="1"/>
      <c r="BP19" s="1"/>
      <c r="BQ19">
        <v>24</v>
      </c>
      <c r="BR19">
        <v>54202.23</v>
      </c>
      <c r="BS19">
        <v>54202.23</v>
      </c>
    </row>
    <row r="20" spans="1:71" x14ac:dyDescent="0.35">
      <c r="A20" s="1" t="s">
        <v>67</v>
      </c>
      <c r="B20" s="1" t="s">
        <v>68</v>
      </c>
      <c r="C20" s="1" t="s">
        <v>69</v>
      </c>
      <c r="D20">
        <v>1</v>
      </c>
      <c r="E20">
        <v>1</v>
      </c>
      <c r="F20" s="2">
        <v>43420.725555555553</v>
      </c>
      <c r="G20" s="3">
        <v>42917</v>
      </c>
      <c r="H20" s="3">
        <v>42947</v>
      </c>
      <c r="I20" s="1" t="s">
        <v>70</v>
      </c>
      <c r="J20">
        <v>1234</v>
      </c>
      <c r="K20">
        <v>1231234455</v>
      </c>
      <c r="L20" s="1" t="s">
        <v>151</v>
      </c>
      <c r="N20" s="1" t="s">
        <v>71</v>
      </c>
      <c r="O20" s="1" t="s">
        <v>84</v>
      </c>
      <c r="P20" s="1" t="s">
        <v>84</v>
      </c>
      <c r="Q20" s="1" t="s">
        <v>84</v>
      </c>
      <c r="R20" s="1"/>
      <c r="S20" t="s">
        <v>84</v>
      </c>
      <c r="U20" s="1" t="s">
        <v>84</v>
      </c>
      <c r="V20" s="1" t="s">
        <v>84</v>
      </c>
      <c r="W20" s="1" t="s">
        <v>84</v>
      </c>
      <c r="X20" s="1" t="s">
        <v>72</v>
      </c>
      <c r="Y20" s="1" t="s">
        <v>160</v>
      </c>
      <c r="Z20" s="1" t="s">
        <v>171</v>
      </c>
      <c r="AA20" s="1" t="s">
        <v>74</v>
      </c>
      <c r="AB20">
        <v>4</v>
      </c>
      <c r="AC20" s="1" t="s">
        <v>77</v>
      </c>
      <c r="AD20">
        <v>403</v>
      </c>
      <c r="AE20" s="1" t="s">
        <v>82</v>
      </c>
      <c r="AF20" t="s">
        <v>181</v>
      </c>
      <c r="AG20" s="1" t="s">
        <v>187</v>
      </c>
      <c r="AH20">
        <v>0</v>
      </c>
      <c r="AI20">
        <v>0</v>
      </c>
      <c r="AJ20">
        <v>0</v>
      </c>
      <c r="AK20">
        <v>0</v>
      </c>
      <c r="AL20">
        <v>3487.8</v>
      </c>
      <c r="AM20">
        <v>0</v>
      </c>
      <c r="AN20">
        <v>3487.8</v>
      </c>
      <c r="AO20">
        <v>0</v>
      </c>
      <c r="AP20" s="1" t="s">
        <v>72</v>
      </c>
      <c r="AQ20">
        <v>1</v>
      </c>
      <c r="AR20" s="1" t="s">
        <v>241</v>
      </c>
      <c r="AS20" t="s">
        <v>242</v>
      </c>
      <c r="AT20">
        <v>1280</v>
      </c>
      <c r="AU20" s="1" t="s">
        <v>191</v>
      </c>
      <c r="AV20" s="3">
        <v>42947</v>
      </c>
      <c r="AW20" s="3">
        <v>42947</v>
      </c>
      <c r="AX20" s="3">
        <v>42947</v>
      </c>
      <c r="AY20" s="1" t="s">
        <v>85</v>
      </c>
      <c r="AZ20" s="1" t="s">
        <v>239</v>
      </c>
      <c r="BA20">
        <v>3321</v>
      </c>
      <c r="BB20">
        <v>10</v>
      </c>
      <c r="BC20">
        <v>54202.23</v>
      </c>
      <c r="BD20" s="1"/>
      <c r="BF20" s="1"/>
      <c r="BG20" s="1"/>
      <c r="BJ20" s="1"/>
      <c r="BK20" s="1"/>
      <c r="BL20" s="1"/>
      <c r="BO20" s="1"/>
      <c r="BP20" s="1"/>
      <c r="BQ20">
        <v>24</v>
      </c>
      <c r="BR20">
        <v>54202.23</v>
      </c>
      <c r="BS20">
        <v>54202.23</v>
      </c>
    </row>
    <row r="21" spans="1:71" x14ac:dyDescent="0.35">
      <c r="A21" s="1" t="s">
        <v>67</v>
      </c>
      <c r="B21" s="1" t="s">
        <v>68</v>
      </c>
      <c r="C21" s="1" t="s">
        <v>69</v>
      </c>
      <c r="D21">
        <v>1</v>
      </c>
      <c r="E21">
        <v>1</v>
      </c>
      <c r="F21" s="2">
        <v>43420.725555555553</v>
      </c>
      <c r="G21" s="3">
        <v>42917</v>
      </c>
      <c r="H21" s="3">
        <v>42947</v>
      </c>
      <c r="I21" s="1" t="s">
        <v>70</v>
      </c>
      <c r="J21">
        <v>1234</v>
      </c>
      <c r="K21">
        <v>1231234455</v>
      </c>
      <c r="L21" s="1" t="s">
        <v>151</v>
      </c>
      <c r="N21" s="1" t="s">
        <v>71</v>
      </c>
      <c r="O21" s="1" t="s">
        <v>84</v>
      </c>
      <c r="P21" s="1" t="s">
        <v>84</v>
      </c>
      <c r="Q21" s="1" t="s">
        <v>84</v>
      </c>
      <c r="R21" s="1"/>
      <c r="S21" t="s">
        <v>84</v>
      </c>
      <c r="U21" s="1" t="s">
        <v>84</v>
      </c>
      <c r="V21" s="1" t="s">
        <v>84</v>
      </c>
      <c r="W21" s="1" t="s">
        <v>84</v>
      </c>
      <c r="X21" s="1" t="s">
        <v>72</v>
      </c>
      <c r="Y21" s="1" t="s">
        <v>199</v>
      </c>
      <c r="Z21" s="1" t="s">
        <v>202</v>
      </c>
      <c r="AA21" s="1" t="s">
        <v>74</v>
      </c>
      <c r="AB21">
        <v>4</v>
      </c>
      <c r="AC21" s="1" t="s">
        <v>77</v>
      </c>
      <c r="AD21">
        <v>403</v>
      </c>
      <c r="AE21" s="1" t="s">
        <v>82</v>
      </c>
      <c r="AF21" t="s">
        <v>206</v>
      </c>
      <c r="AG21" s="1" t="s">
        <v>208</v>
      </c>
      <c r="AH21">
        <v>0</v>
      </c>
      <c r="AI21">
        <v>0</v>
      </c>
      <c r="AJ21">
        <v>1200</v>
      </c>
      <c r="AK21">
        <v>0</v>
      </c>
      <c r="AL21">
        <v>6000</v>
      </c>
      <c r="AM21">
        <v>0</v>
      </c>
      <c r="AN21">
        <v>6000</v>
      </c>
      <c r="AO21">
        <v>0</v>
      </c>
      <c r="AP21" s="1" t="s">
        <v>72</v>
      </c>
      <c r="AQ21">
        <v>1</v>
      </c>
      <c r="AR21" s="1" t="s">
        <v>241</v>
      </c>
      <c r="AS21" t="s">
        <v>242</v>
      </c>
      <c r="AT21">
        <v>1280</v>
      </c>
      <c r="AU21" s="1" t="s">
        <v>191</v>
      </c>
      <c r="AV21" s="3">
        <v>42947</v>
      </c>
      <c r="AW21" s="3">
        <v>42947</v>
      </c>
      <c r="AX21" s="3">
        <v>42947</v>
      </c>
      <c r="AY21" s="1" t="s">
        <v>85</v>
      </c>
      <c r="AZ21" s="1" t="s">
        <v>239</v>
      </c>
      <c r="BA21">
        <v>3321</v>
      </c>
      <c r="BB21">
        <v>10</v>
      </c>
      <c r="BC21">
        <v>54202.23</v>
      </c>
      <c r="BD21" s="1"/>
      <c r="BF21" s="1"/>
      <c r="BG21" s="1"/>
      <c r="BJ21" s="1"/>
      <c r="BK21" s="1"/>
      <c r="BL21" s="1"/>
      <c r="BO21" s="1"/>
      <c r="BP21" s="1"/>
      <c r="BQ21">
        <v>24</v>
      </c>
      <c r="BR21">
        <v>54202.23</v>
      </c>
      <c r="BS21">
        <v>54202.23</v>
      </c>
    </row>
    <row r="22" spans="1:71" x14ac:dyDescent="0.35">
      <c r="A22" s="1" t="s">
        <v>67</v>
      </c>
      <c r="B22" s="1" t="s">
        <v>68</v>
      </c>
      <c r="C22" s="1" t="s">
        <v>69</v>
      </c>
      <c r="D22">
        <v>1</v>
      </c>
      <c r="E22">
        <v>1</v>
      </c>
      <c r="F22" s="2">
        <v>43420.725555555553</v>
      </c>
      <c r="G22" s="3">
        <v>42917</v>
      </c>
      <c r="H22" s="3">
        <v>42947</v>
      </c>
      <c r="I22" s="1" t="s">
        <v>70</v>
      </c>
      <c r="J22">
        <v>1234</v>
      </c>
      <c r="K22">
        <v>1231234455</v>
      </c>
      <c r="L22" s="1" t="s">
        <v>151</v>
      </c>
      <c r="N22" s="1" t="s">
        <v>71</v>
      </c>
      <c r="O22" s="1" t="s">
        <v>84</v>
      </c>
      <c r="P22" s="1" t="s">
        <v>84</v>
      </c>
      <c r="Q22" s="1" t="s">
        <v>84</v>
      </c>
      <c r="R22" s="1"/>
      <c r="S22" t="s">
        <v>84</v>
      </c>
      <c r="U22" s="1" t="s">
        <v>84</v>
      </c>
      <c r="V22" s="1" t="s">
        <v>84</v>
      </c>
      <c r="W22" s="1" t="s">
        <v>84</v>
      </c>
      <c r="X22" s="1" t="s">
        <v>72</v>
      </c>
      <c r="Y22" s="1" t="s">
        <v>140</v>
      </c>
      <c r="Z22" s="1" t="s">
        <v>172</v>
      </c>
      <c r="AA22" s="1" t="s">
        <v>74</v>
      </c>
      <c r="AB22">
        <v>4</v>
      </c>
      <c r="AC22" s="1" t="s">
        <v>77</v>
      </c>
      <c r="AD22">
        <v>405</v>
      </c>
      <c r="AE22" s="1" t="s">
        <v>142</v>
      </c>
      <c r="AF22">
        <v>1</v>
      </c>
      <c r="AG22" s="1" t="s">
        <v>134</v>
      </c>
      <c r="AH22">
        <v>0</v>
      </c>
      <c r="AI22">
        <v>0</v>
      </c>
      <c r="AJ22">
        <v>9760</v>
      </c>
      <c r="AK22">
        <v>0</v>
      </c>
      <c r="AL22">
        <v>64260</v>
      </c>
      <c r="AM22">
        <v>0</v>
      </c>
      <c r="AN22">
        <v>64260</v>
      </c>
      <c r="AO22">
        <v>0</v>
      </c>
      <c r="AP22" s="1" t="s">
        <v>72</v>
      </c>
      <c r="AQ22">
        <v>1</v>
      </c>
      <c r="AR22" s="1" t="s">
        <v>241</v>
      </c>
      <c r="AS22" t="s">
        <v>242</v>
      </c>
      <c r="AT22">
        <v>1280</v>
      </c>
      <c r="AU22" s="1" t="s">
        <v>191</v>
      </c>
      <c r="AV22" s="3">
        <v>42947</v>
      </c>
      <c r="AW22" s="3">
        <v>42947</v>
      </c>
      <c r="AX22" s="3">
        <v>42947</v>
      </c>
      <c r="AY22" s="1" t="s">
        <v>85</v>
      </c>
      <c r="AZ22" s="1" t="s">
        <v>239</v>
      </c>
      <c r="BA22">
        <v>3321</v>
      </c>
      <c r="BB22">
        <v>10</v>
      </c>
      <c r="BC22">
        <v>54202.23</v>
      </c>
      <c r="BD22" s="1"/>
      <c r="BF22" s="1"/>
      <c r="BG22" s="1"/>
      <c r="BJ22" s="1"/>
      <c r="BK22" s="1"/>
      <c r="BL22" s="1"/>
      <c r="BO22" s="1"/>
      <c r="BP22" s="1"/>
      <c r="BQ22">
        <v>24</v>
      </c>
      <c r="BR22">
        <v>54202.23</v>
      </c>
      <c r="BS22">
        <v>54202.23</v>
      </c>
    </row>
    <row r="23" spans="1:71" x14ac:dyDescent="0.35">
      <c r="A23" s="1" t="s">
        <v>67</v>
      </c>
      <c r="B23" s="1" t="s">
        <v>68</v>
      </c>
      <c r="C23" s="1" t="s">
        <v>69</v>
      </c>
      <c r="D23">
        <v>1</v>
      </c>
      <c r="E23">
        <v>1</v>
      </c>
      <c r="F23" s="2">
        <v>43420.725555555553</v>
      </c>
      <c r="G23" s="3">
        <v>42917</v>
      </c>
      <c r="H23" s="3">
        <v>42947</v>
      </c>
      <c r="I23" s="1" t="s">
        <v>70</v>
      </c>
      <c r="J23">
        <v>1234</v>
      </c>
      <c r="K23">
        <v>1231234455</v>
      </c>
      <c r="L23" s="1" t="s">
        <v>151</v>
      </c>
      <c r="N23" s="1" t="s">
        <v>71</v>
      </c>
      <c r="O23" s="1" t="s">
        <v>84</v>
      </c>
      <c r="P23" s="1" t="s">
        <v>84</v>
      </c>
      <c r="Q23" s="1" t="s">
        <v>84</v>
      </c>
      <c r="R23" s="1"/>
      <c r="S23" t="s">
        <v>84</v>
      </c>
      <c r="U23" s="1" t="s">
        <v>84</v>
      </c>
      <c r="V23" s="1" t="s">
        <v>84</v>
      </c>
      <c r="W23" s="1" t="s">
        <v>84</v>
      </c>
      <c r="X23" s="1" t="s">
        <v>72</v>
      </c>
      <c r="Y23" s="1" t="s">
        <v>161</v>
      </c>
      <c r="Z23" s="1" t="s">
        <v>173</v>
      </c>
      <c r="AA23" s="1" t="s">
        <v>74</v>
      </c>
      <c r="AB23">
        <v>4</v>
      </c>
      <c r="AC23" s="1" t="s">
        <v>77</v>
      </c>
      <c r="AD23">
        <v>405</v>
      </c>
      <c r="AE23" s="1" t="s">
        <v>142</v>
      </c>
      <c r="AF23">
        <v>2</v>
      </c>
      <c r="AG23" s="1" t="s">
        <v>188</v>
      </c>
      <c r="AH23">
        <v>0</v>
      </c>
      <c r="AI23">
        <v>0</v>
      </c>
      <c r="AJ23">
        <v>1290</v>
      </c>
      <c r="AK23">
        <v>0</v>
      </c>
      <c r="AL23">
        <v>7150</v>
      </c>
      <c r="AM23">
        <v>0</v>
      </c>
      <c r="AN23">
        <v>7150</v>
      </c>
      <c r="AO23">
        <v>0</v>
      </c>
      <c r="AP23" s="1" t="s">
        <v>72</v>
      </c>
      <c r="AQ23">
        <v>1</v>
      </c>
      <c r="AR23" s="1" t="s">
        <v>241</v>
      </c>
      <c r="AS23" t="s">
        <v>242</v>
      </c>
      <c r="AT23">
        <v>1280</v>
      </c>
      <c r="AU23" s="1" t="s">
        <v>191</v>
      </c>
      <c r="AV23" s="3">
        <v>42947</v>
      </c>
      <c r="AW23" s="3">
        <v>42947</v>
      </c>
      <c r="AX23" s="3">
        <v>42947</v>
      </c>
      <c r="AY23" s="1" t="s">
        <v>85</v>
      </c>
      <c r="AZ23" s="1" t="s">
        <v>239</v>
      </c>
      <c r="BA23">
        <v>3321</v>
      </c>
      <c r="BB23">
        <v>10</v>
      </c>
      <c r="BC23">
        <v>54202.23</v>
      </c>
      <c r="BD23" s="1"/>
      <c r="BF23" s="1"/>
      <c r="BG23" s="1"/>
      <c r="BJ23" s="1"/>
      <c r="BK23" s="1"/>
      <c r="BL23" s="1"/>
      <c r="BO23" s="1"/>
      <c r="BP23" s="1"/>
      <c r="BQ23">
        <v>24</v>
      </c>
      <c r="BR23">
        <v>54202.23</v>
      </c>
      <c r="BS23">
        <v>54202.23</v>
      </c>
    </row>
    <row r="24" spans="1:71" x14ac:dyDescent="0.35">
      <c r="A24" s="1" t="s">
        <v>67</v>
      </c>
      <c r="B24" s="1" t="s">
        <v>68</v>
      </c>
      <c r="C24" s="1" t="s">
        <v>69</v>
      </c>
      <c r="D24">
        <v>1</v>
      </c>
      <c r="E24">
        <v>1</v>
      </c>
      <c r="F24" s="2">
        <v>43420.725555555553</v>
      </c>
      <c r="G24" s="3">
        <v>42917</v>
      </c>
      <c r="H24" s="3">
        <v>42947</v>
      </c>
      <c r="I24" s="1" t="s">
        <v>70</v>
      </c>
      <c r="J24">
        <v>1234</v>
      </c>
      <c r="K24">
        <v>1231234455</v>
      </c>
      <c r="L24" s="1" t="s">
        <v>151</v>
      </c>
      <c r="N24" s="1" t="s">
        <v>71</v>
      </c>
      <c r="O24" s="1" t="s">
        <v>84</v>
      </c>
      <c r="P24" s="1" t="s">
        <v>84</v>
      </c>
      <c r="Q24" s="1" t="s">
        <v>84</v>
      </c>
      <c r="R24" s="1"/>
      <c r="S24" t="s">
        <v>84</v>
      </c>
      <c r="U24" s="1" t="s">
        <v>84</v>
      </c>
      <c r="V24" s="1" t="s">
        <v>84</v>
      </c>
      <c r="W24" s="1" t="s">
        <v>84</v>
      </c>
      <c r="X24" s="1" t="s">
        <v>72</v>
      </c>
      <c r="Y24" s="1" t="s">
        <v>162</v>
      </c>
      <c r="Z24" s="1" t="s">
        <v>174</v>
      </c>
      <c r="AA24" s="1" t="s">
        <v>74</v>
      </c>
      <c r="AB24">
        <v>4</v>
      </c>
      <c r="AC24" s="1" t="s">
        <v>77</v>
      </c>
      <c r="AD24">
        <v>406</v>
      </c>
      <c r="AE24" s="1" t="s">
        <v>143</v>
      </c>
      <c r="AF24" t="s">
        <v>129</v>
      </c>
      <c r="AG24" s="1" t="s">
        <v>189</v>
      </c>
      <c r="AH24">
        <v>0</v>
      </c>
      <c r="AI24">
        <v>0</v>
      </c>
      <c r="AJ24">
        <v>977</v>
      </c>
      <c r="AK24">
        <v>0</v>
      </c>
      <c r="AL24">
        <v>6961</v>
      </c>
      <c r="AM24">
        <v>0</v>
      </c>
      <c r="AN24">
        <v>6961</v>
      </c>
      <c r="AO24">
        <v>0</v>
      </c>
      <c r="AP24" s="1" t="s">
        <v>72</v>
      </c>
      <c r="AQ24">
        <v>1</v>
      </c>
      <c r="AR24" s="1" t="s">
        <v>241</v>
      </c>
      <c r="AS24" t="s">
        <v>242</v>
      </c>
      <c r="AT24">
        <v>1280</v>
      </c>
      <c r="AU24" s="1" t="s">
        <v>191</v>
      </c>
      <c r="AV24" s="3">
        <v>42947</v>
      </c>
      <c r="AW24" s="3">
        <v>42947</v>
      </c>
      <c r="AX24" s="3">
        <v>42947</v>
      </c>
      <c r="AY24" s="1" t="s">
        <v>85</v>
      </c>
      <c r="AZ24" s="1" t="s">
        <v>239</v>
      </c>
      <c r="BA24">
        <v>3321</v>
      </c>
      <c r="BB24">
        <v>10</v>
      </c>
      <c r="BC24">
        <v>54202.23</v>
      </c>
      <c r="BD24" s="1"/>
      <c r="BF24" s="1"/>
      <c r="BG24" s="1"/>
      <c r="BJ24" s="1"/>
      <c r="BK24" s="1"/>
      <c r="BL24" s="1"/>
      <c r="BO24" s="1"/>
      <c r="BP24" s="1"/>
      <c r="BQ24">
        <v>24</v>
      </c>
      <c r="BR24">
        <v>54202.23</v>
      </c>
      <c r="BS24">
        <v>54202.23</v>
      </c>
    </row>
    <row r="25" spans="1:71" x14ac:dyDescent="0.35">
      <c r="A25" s="1" t="s">
        <v>67</v>
      </c>
      <c r="B25" s="1" t="s">
        <v>68</v>
      </c>
      <c r="C25" s="1" t="s">
        <v>69</v>
      </c>
      <c r="D25">
        <v>1</v>
      </c>
      <c r="E25">
        <v>1</v>
      </c>
      <c r="F25" s="2">
        <v>43420.725555555553</v>
      </c>
      <c r="G25" s="3">
        <v>42917</v>
      </c>
      <c r="H25" s="3">
        <v>42947</v>
      </c>
      <c r="I25" s="1" t="s">
        <v>70</v>
      </c>
      <c r="J25">
        <v>1234</v>
      </c>
      <c r="K25">
        <v>1231234455</v>
      </c>
      <c r="L25" s="1" t="s">
        <v>151</v>
      </c>
      <c r="N25" s="1" t="s">
        <v>71</v>
      </c>
      <c r="O25" s="1" t="s">
        <v>84</v>
      </c>
      <c r="P25" s="1" t="s">
        <v>84</v>
      </c>
      <c r="Q25" s="1" t="s">
        <v>84</v>
      </c>
      <c r="R25" s="1"/>
      <c r="S25" t="s">
        <v>84</v>
      </c>
      <c r="U25" s="1" t="s">
        <v>84</v>
      </c>
      <c r="V25" s="1" t="s">
        <v>84</v>
      </c>
      <c r="W25" s="1" t="s">
        <v>84</v>
      </c>
      <c r="X25" s="1" t="s">
        <v>72</v>
      </c>
      <c r="Y25" s="1" t="s">
        <v>163</v>
      </c>
      <c r="Z25" s="1" t="s">
        <v>175</v>
      </c>
      <c r="AA25" s="1" t="s">
        <v>74</v>
      </c>
      <c r="AB25">
        <v>4</v>
      </c>
      <c r="AC25" s="1" t="s">
        <v>77</v>
      </c>
      <c r="AD25">
        <v>406</v>
      </c>
      <c r="AE25" s="1" t="s">
        <v>143</v>
      </c>
      <c r="AF25" t="s">
        <v>124</v>
      </c>
      <c r="AG25" s="1" t="s">
        <v>189</v>
      </c>
      <c r="AH25">
        <v>0</v>
      </c>
      <c r="AI25">
        <v>0</v>
      </c>
      <c r="AJ25">
        <v>112</v>
      </c>
      <c r="AK25">
        <v>0</v>
      </c>
      <c r="AL25">
        <v>699</v>
      </c>
      <c r="AM25">
        <v>0</v>
      </c>
      <c r="AN25">
        <v>699</v>
      </c>
      <c r="AO25">
        <v>0</v>
      </c>
      <c r="AP25" s="1" t="s">
        <v>72</v>
      </c>
      <c r="AQ25">
        <v>1</v>
      </c>
      <c r="AR25" s="1" t="s">
        <v>241</v>
      </c>
      <c r="AS25" t="s">
        <v>242</v>
      </c>
      <c r="AT25">
        <v>1280</v>
      </c>
      <c r="AU25" s="1" t="s">
        <v>191</v>
      </c>
      <c r="AV25" s="3">
        <v>42947</v>
      </c>
      <c r="AW25" s="3">
        <v>42947</v>
      </c>
      <c r="AX25" s="3">
        <v>42947</v>
      </c>
      <c r="AY25" s="1" t="s">
        <v>85</v>
      </c>
      <c r="AZ25" s="1" t="s">
        <v>239</v>
      </c>
      <c r="BA25">
        <v>3321</v>
      </c>
      <c r="BB25">
        <v>10</v>
      </c>
      <c r="BC25">
        <v>54202.23</v>
      </c>
      <c r="BD25" s="1"/>
      <c r="BF25" s="1"/>
      <c r="BG25" s="1"/>
      <c r="BJ25" s="1"/>
      <c r="BK25" s="1"/>
      <c r="BL25" s="1"/>
      <c r="BO25" s="1"/>
      <c r="BP25" s="1"/>
      <c r="BQ25">
        <v>24</v>
      </c>
      <c r="BR25">
        <v>54202.23</v>
      </c>
      <c r="BS25">
        <v>54202.23</v>
      </c>
    </row>
    <row r="26" spans="1:71" x14ac:dyDescent="0.35">
      <c r="A26" s="1" t="s">
        <v>67</v>
      </c>
      <c r="B26" s="1" t="s">
        <v>68</v>
      </c>
      <c r="C26" s="1" t="s">
        <v>69</v>
      </c>
      <c r="D26">
        <v>1</v>
      </c>
      <c r="E26">
        <v>1</v>
      </c>
      <c r="F26" s="2">
        <v>43420.725555555553</v>
      </c>
      <c r="G26" s="3">
        <v>42917</v>
      </c>
      <c r="H26" s="3">
        <v>42947</v>
      </c>
      <c r="I26" s="1" t="s">
        <v>70</v>
      </c>
      <c r="J26">
        <v>1234</v>
      </c>
      <c r="K26">
        <v>1231234455</v>
      </c>
      <c r="L26" s="1" t="s">
        <v>151</v>
      </c>
      <c r="N26" s="1" t="s">
        <v>71</v>
      </c>
      <c r="O26" s="1" t="s">
        <v>84</v>
      </c>
      <c r="P26" s="1" t="s">
        <v>84</v>
      </c>
      <c r="Q26" s="1" t="s">
        <v>84</v>
      </c>
      <c r="R26" s="1"/>
      <c r="S26" t="s">
        <v>84</v>
      </c>
      <c r="U26" s="1" t="s">
        <v>84</v>
      </c>
      <c r="V26" s="1" t="s">
        <v>84</v>
      </c>
      <c r="W26" s="1" t="s">
        <v>84</v>
      </c>
      <c r="X26" s="1" t="s">
        <v>72</v>
      </c>
      <c r="Y26" s="1" t="s">
        <v>132</v>
      </c>
      <c r="Z26" s="1" t="s">
        <v>203</v>
      </c>
      <c r="AA26" s="1" t="s">
        <v>74</v>
      </c>
      <c r="AB26">
        <v>7</v>
      </c>
      <c r="AC26" s="1" t="s">
        <v>78</v>
      </c>
      <c r="AD26">
        <v>702</v>
      </c>
      <c r="AE26" s="1" t="s">
        <v>122</v>
      </c>
      <c r="AF26">
        <v>2</v>
      </c>
      <c r="AG26" s="1" t="s">
        <v>121</v>
      </c>
      <c r="AH26">
        <v>0</v>
      </c>
      <c r="AI26">
        <v>0</v>
      </c>
      <c r="AJ26">
        <v>0</v>
      </c>
      <c r="AK26">
        <v>28900</v>
      </c>
      <c r="AL26">
        <v>0</v>
      </c>
      <c r="AM26">
        <v>127700</v>
      </c>
      <c r="AN26">
        <v>0</v>
      </c>
      <c r="AO26">
        <v>127700</v>
      </c>
      <c r="AP26" s="1" t="s">
        <v>72</v>
      </c>
      <c r="AQ26">
        <v>1</v>
      </c>
      <c r="AR26" s="1" t="s">
        <v>241</v>
      </c>
      <c r="AS26" t="s">
        <v>242</v>
      </c>
      <c r="AT26">
        <v>1280</v>
      </c>
      <c r="AU26" s="1" t="s">
        <v>191</v>
      </c>
      <c r="AV26" s="3">
        <v>42947</v>
      </c>
      <c r="AW26" s="3">
        <v>42947</v>
      </c>
      <c r="AX26" s="3">
        <v>42947</v>
      </c>
      <c r="AY26" s="1" t="s">
        <v>85</v>
      </c>
      <c r="AZ26" s="1" t="s">
        <v>239</v>
      </c>
      <c r="BA26">
        <v>3321</v>
      </c>
      <c r="BB26">
        <v>10</v>
      </c>
      <c r="BC26">
        <v>54202.23</v>
      </c>
      <c r="BD26" s="1"/>
      <c r="BF26" s="1"/>
      <c r="BG26" s="1"/>
      <c r="BJ26" s="1"/>
      <c r="BK26" s="1"/>
      <c r="BL26" s="1"/>
      <c r="BO26" s="1"/>
      <c r="BP26" s="1"/>
      <c r="BQ26">
        <v>24</v>
      </c>
      <c r="BR26">
        <v>54202.23</v>
      </c>
      <c r="BS26">
        <v>54202.23</v>
      </c>
    </row>
    <row r="27" spans="1:71" x14ac:dyDescent="0.35">
      <c r="A27" s="1" t="s">
        <v>67</v>
      </c>
      <c r="B27" s="1" t="s">
        <v>68</v>
      </c>
      <c r="C27" s="1" t="s">
        <v>69</v>
      </c>
      <c r="D27">
        <v>1</v>
      </c>
      <c r="E27">
        <v>1</v>
      </c>
      <c r="F27" s="2">
        <v>43420.725555555553</v>
      </c>
      <c r="G27" s="3">
        <v>42917</v>
      </c>
      <c r="H27" s="3">
        <v>42947</v>
      </c>
      <c r="I27" s="1" t="s">
        <v>70</v>
      </c>
      <c r="J27">
        <v>1234</v>
      </c>
      <c r="K27">
        <v>1231234455</v>
      </c>
      <c r="L27" s="1" t="s">
        <v>151</v>
      </c>
      <c r="N27" s="1" t="s">
        <v>71</v>
      </c>
      <c r="O27" s="1" t="s">
        <v>84</v>
      </c>
      <c r="P27" s="1" t="s">
        <v>84</v>
      </c>
      <c r="Q27" s="1" t="s">
        <v>84</v>
      </c>
      <c r="R27" s="1"/>
      <c r="S27" t="s">
        <v>84</v>
      </c>
      <c r="U27" s="1" t="s">
        <v>84</v>
      </c>
      <c r="V27" s="1" t="s">
        <v>84</v>
      </c>
      <c r="W27" s="1" t="s">
        <v>84</v>
      </c>
      <c r="X27" s="1" t="s">
        <v>72</v>
      </c>
      <c r="Y27" s="1" t="s">
        <v>112</v>
      </c>
      <c r="Z27" s="1" t="s">
        <v>115</v>
      </c>
      <c r="AA27" s="1" t="s">
        <v>74</v>
      </c>
      <c r="AB27">
        <v>7</v>
      </c>
      <c r="AC27" s="1" t="s">
        <v>78</v>
      </c>
      <c r="AD27">
        <v>731</v>
      </c>
      <c r="AE27" s="1" t="s">
        <v>117</v>
      </c>
      <c r="AF27">
        <v>2</v>
      </c>
      <c r="AG27" s="1" t="s">
        <v>121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38470</v>
      </c>
      <c r="AN27">
        <v>0</v>
      </c>
      <c r="AO27">
        <v>38470</v>
      </c>
      <c r="AP27" s="1" t="s">
        <v>72</v>
      </c>
      <c r="AQ27">
        <v>1</v>
      </c>
      <c r="AR27" s="1" t="s">
        <v>241</v>
      </c>
      <c r="AS27" t="s">
        <v>242</v>
      </c>
      <c r="AT27">
        <v>1280</v>
      </c>
      <c r="AU27" s="1" t="s">
        <v>191</v>
      </c>
      <c r="AV27" s="3">
        <v>42947</v>
      </c>
      <c r="AW27" s="3">
        <v>42947</v>
      </c>
      <c r="AX27" s="3">
        <v>42947</v>
      </c>
      <c r="AY27" s="1" t="s">
        <v>85</v>
      </c>
      <c r="AZ27" s="1" t="s">
        <v>239</v>
      </c>
      <c r="BA27">
        <v>3321</v>
      </c>
      <c r="BB27">
        <v>10</v>
      </c>
      <c r="BC27">
        <v>54202.23</v>
      </c>
      <c r="BD27" s="1"/>
      <c r="BF27" s="1"/>
      <c r="BG27" s="1"/>
      <c r="BJ27" s="1"/>
      <c r="BK27" s="1"/>
      <c r="BL27" s="1"/>
      <c r="BO27" s="1"/>
      <c r="BP27" s="1"/>
      <c r="BQ27">
        <v>24</v>
      </c>
      <c r="BR27">
        <v>54202.23</v>
      </c>
      <c r="BS27">
        <v>54202.23</v>
      </c>
    </row>
    <row r="28" spans="1:71" x14ac:dyDescent="0.35">
      <c r="A28" s="1" t="s">
        <v>67</v>
      </c>
      <c r="B28" s="1" t="s">
        <v>68</v>
      </c>
      <c r="C28" s="1" t="s">
        <v>69</v>
      </c>
      <c r="D28">
        <v>1</v>
      </c>
      <c r="E28">
        <v>1</v>
      </c>
      <c r="F28" s="2">
        <v>43420.725555555553</v>
      </c>
      <c r="G28" s="3">
        <v>42917</v>
      </c>
      <c r="H28" s="3">
        <v>42947</v>
      </c>
      <c r="I28" s="1" t="s">
        <v>70</v>
      </c>
      <c r="J28">
        <v>1234</v>
      </c>
      <c r="K28">
        <v>1231234455</v>
      </c>
      <c r="L28" s="1" t="s">
        <v>151</v>
      </c>
      <c r="N28" s="1" t="s">
        <v>71</v>
      </c>
      <c r="O28" s="1" t="s">
        <v>84</v>
      </c>
      <c r="P28" s="1" t="s">
        <v>84</v>
      </c>
      <c r="Q28" s="1" t="s">
        <v>84</v>
      </c>
      <c r="R28" s="1"/>
      <c r="S28" t="s">
        <v>84</v>
      </c>
      <c r="U28" s="1" t="s">
        <v>84</v>
      </c>
      <c r="V28" s="1" t="s">
        <v>84</v>
      </c>
      <c r="W28" s="1" t="s">
        <v>84</v>
      </c>
      <c r="X28" s="1"/>
      <c r="Y28" s="1"/>
      <c r="Z28" s="1"/>
      <c r="AA28" s="1"/>
      <c r="AC28" s="1"/>
      <c r="AE28" s="1"/>
      <c r="AG28" s="1"/>
      <c r="AP28" s="1" t="s">
        <v>72</v>
      </c>
      <c r="AQ28">
        <v>1</v>
      </c>
      <c r="AR28" s="1" t="s">
        <v>241</v>
      </c>
      <c r="AS28" t="s">
        <v>242</v>
      </c>
      <c r="AT28">
        <v>1280</v>
      </c>
      <c r="AU28" s="1" t="s">
        <v>191</v>
      </c>
      <c r="AV28" s="3">
        <v>42947</v>
      </c>
      <c r="AW28" s="3">
        <v>42947</v>
      </c>
      <c r="AX28" s="3">
        <v>42947</v>
      </c>
      <c r="AY28" s="1" t="s">
        <v>85</v>
      </c>
      <c r="AZ28" s="1" t="s">
        <v>239</v>
      </c>
      <c r="BA28">
        <v>3321</v>
      </c>
      <c r="BB28">
        <v>10</v>
      </c>
      <c r="BC28">
        <v>54202.23</v>
      </c>
      <c r="BD28" s="1" t="s">
        <v>72</v>
      </c>
      <c r="BE28">
        <v>1</v>
      </c>
      <c r="BF28" s="1" t="s">
        <v>241</v>
      </c>
      <c r="BG28" s="1" t="s">
        <v>158</v>
      </c>
      <c r="BH28">
        <v>2700</v>
      </c>
      <c r="BJ28" s="1"/>
      <c r="BK28" s="1" t="s">
        <v>239</v>
      </c>
      <c r="BL28" s="1" t="s">
        <v>86</v>
      </c>
      <c r="BM28">
        <v>0</v>
      </c>
      <c r="BO28" s="1"/>
      <c r="BP28" s="1"/>
      <c r="BQ28">
        <v>24</v>
      </c>
      <c r="BR28">
        <v>54202.23</v>
      </c>
      <c r="BS28">
        <v>54202.23</v>
      </c>
    </row>
    <row r="29" spans="1:71" x14ac:dyDescent="0.35">
      <c r="A29" s="1" t="s">
        <v>67</v>
      </c>
      <c r="B29" s="1" t="s">
        <v>68</v>
      </c>
      <c r="C29" s="1" t="s">
        <v>69</v>
      </c>
      <c r="D29">
        <v>1</v>
      </c>
      <c r="E29">
        <v>1</v>
      </c>
      <c r="F29" s="2">
        <v>43420.725555555553</v>
      </c>
      <c r="G29" s="3">
        <v>42917</v>
      </c>
      <c r="H29" s="3">
        <v>42947</v>
      </c>
      <c r="I29" s="1" t="s">
        <v>70</v>
      </c>
      <c r="J29">
        <v>1234</v>
      </c>
      <c r="K29">
        <v>1231234455</v>
      </c>
      <c r="L29" s="1" t="s">
        <v>151</v>
      </c>
      <c r="N29" s="1" t="s">
        <v>71</v>
      </c>
      <c r="O29" s="1" t="s">
        <v>84</v>
      </c>
      <c r="P29" s="1" t="s">
        <v>84</v>
      </c>
      <c r="Q29" s="1" t="s">
        <v>84</v>
      </c>
      <c r="R29" s="1"/>
      <c r="S29" t="s">
        <v>84</v>
      </c>
      <c r="U29" s="1" t="s">
        <v>84</v>
      </c>
      <c r="V29" s="1" t="s">
        <v>84</v>
      </c>
      <c r="W29" s="1" t="s">
        <v>84</v>
      </c>
      <c r="X29" s="1"/>
      <c r="Y29" s="1"/>
      <c r="Z29" s="1"/>
      <c r="AA29" s="1"/>
      <c r="AC29" s="1"/>
      <c r="AE29" s="1"/>
      <c r="AG29" s="1"/>
      <c r="AP29" s="1" t="s">
        <v>72</v>
      </c>
      <c r="AQ29">
        <v>1</v>
      </c>
      <c r="AR29" s="1" t="s">
        <v>241</v>
      </c>
      <c r="AS29" t="s">
        <v>242</v>
      </c>
      <c r="AT29">
        <v>1280</v>
      </c>
      <c r="AU29" s="1" t="s">
        <v>191</v>
      </c>
      <c r="AV29" s="3">
        <v>42947</v>
      </c>
      <c r="AW29" s="3">
        <v>42947</v>
      </c>
      <c r="AX29" s="3">
        <v>42947</v>
      </c>
      <c r="AY29" s="1" t="s">
        <v>85</v>
      </c>
      <c r="AZ29" s="1" t="s">
        <v>239</v>
      </c>
      <c r="BA29">
        <v>3321</v>
      </c>
      <c r="BB29">
        <v>10</v>
      </c>
      <c r="BC29">
        <v>54202.23</v>
      </c>
      <c r="BD29" s="1" t="s">
        <v>72</v>
      </c>
      <c r="BE29">
        <v>2</v>
      </c>
      <c r="BF29" s="1" t="s">
        <v>241</v>
      </c>
      <c r="BG29" s="1" t="s">
        <v>86</v>
      </c>
      <c r="BH29">
        <v>0</v>
      </c>
      <c r="BJ29" s="1"/>
      <c r="BK29" s="1"/>
      <c r="BL29" s="1" t="s">
        <v>219</v>
      </c>
      <c r="BM29">
        <v>3321</v>
      </c>
      <c r="BO29" s="1"/>
      <c r="BP29" s="1" t="s">
        <v>239</v>
      </c>
      <c r="BQ29">
        <v>24</v>
      </c>
      <c r="BR29">
        <v>54202.23</v>
      </c>
      <c r="BS29">
        <v>54202.23</v>
      </c>
    </row>
    <row r="30" spans="1:71" x14ac:dyDescent="0.35">
      <c r="A30" s="1" t="s">
        <v>67</v>
      </c>
      <c r="B30" s="1" t="s">
        <v>68</v>
      </c>
      <c r="C30" s="1" t="s">
        <v>69</v>
      </c>
      <c r="D30">
        <v>1</v>
      </c>
      <c r="E30">
        <v>1</v>
      </c>
      <c r="F30" s="2">
        <v>43420.725555555553</v>
      </c>
      <c r="G30" s="3">
        <v>42917</v>
      </c>
      <c r="H30" s="3">
        <v>42947</v>
      </c>
      <c r="I30" s="1" t="s">
        <v>70</v>
      </c>
      <c r="J30">
        <v>1234</v>
      </c>
      <c r="K30">
        <v>1231234455</v>
      </c>
      <c r="L30" s="1" t="s">
        <v>151</v>
      </c>
      <c r="N30" s="1" t="s">
        <v>71</v>
      </c>
      <c r="O30" s="1" t="s">
        <v>84</v>
      </c>
      <c r="P30" s="1" t="s">
        <v>84</v>
      </c>
      <c r="Q30" s="1" t="s">
        <v>84</v>
      </c>
      <c r="R30" s="1"/>
      <c r="S30" t="s">
        <v>84</v>
      </c>
      <c r="U30" s="1" t="s">
        <v>84</v>
      </c>
      <c r="V30" s="1" t="s">
        <v>84</v>
      </c>
      <c r="W30" s="1" t="s">
        <v>84</v>
      </c>
      <c r="X30" s="1"/>
      <c r="Y30" s="1"/>
      <c r="Z30" s="1"/>
      <c r="AA30" s="1"/>
      <c r="AC30" s="1"/>
      <c r="AE30" s="1"/>
      <c r="AG30" s="1"/>
      <c r="AP30" s="1" t="s">
        <v>72</v>
      </c>
      <c r="AQ30">
        <v>1</v>
      </c>
      <c r="AR30" s="1" t="s">
        <v>241</v>
      </c>
      <c r="AS30" t="s">
        <v>242</v>
      </c>
      <c r="AT30">
        <v>1280</v>
      </c>
      <c r="AU30" s="1" t="s">
        <v>191</v>
      </c>
      <c r="AV30" s="3">
        <v>42947</v>
      </c>
      <c r="AW30" s="3">
        <v>42947</v>
      </c>
      <c r="AX30" s="3">
        <v>42947</v>
      </c>
      <c r="AY30" s="1" t="s">
        <v>85</v>
      </c>
      <c r="AZ30" s="1" t="s">
        <v>239</v>
      </c>
      <c r="BA30">
        <v>3321</v>
      </c>
      <c r="BB30">
        <v>10</v>
      </c>
      <c r="BC30">
        <v>54202.23</v>
      </c>
      <c r="BD30" s="1" t="s">
        <v>72</v>
      </c>
      <c r="BE30">
        <v>3</v>
      </c>
      <c r="BF30" s="1" t="s">
        <v>241</v>
      </c>
      <c r="BG30" s="1" t="s">
        <v>111</v>
      </c>
      <c r="BH30">
        <v>621</v>
      </c>
      <c r="BJ30" s="1"/>
      <c r="BK30" s="1" t="s">
        <v>239</v>
      </c>
      <c r="BL30" s="1" t="s">
        <v>86</v>
      </c>
      <c r="BM30">
        <v>0</v>
      </c>
      <c r="BO30" s="1"/>
      <c r="BP30" s="1"/>
      <c r="BQ30">
        <v>24</v>
      </c>
      <c r="BR30">
        <v>54202.23</v>
      </c>
      <c r="BS30">
        <v>54202.23</v>
      </c>
    </row>
    <row r="31" spans="1:71" x14ac:dyDescent="0.35">
      <c r="A31" s="1" t="s">
        <v>67</v>
      </c>
      <c r="B31" s="1" t="s">
        <v>68</v>
      </c>
      <c r="C31" s="1" t="s">
        <v>69</v>
      </c>
      <c r="D31">
        <v>1</v>
      </c>
      <c r="E31">
        <v>1</v>
      </c>
      <c r="F31" s="2">
        <v>43420.725555555553</v>
      </c>
      <c r="G31" s="3">
        <v>42917</v>
      </c>
      <c r="H31" s="3">
        <v>42947</v>
      </c>
      <c r="I31" s="1" t="s">
        <v>70</v>
      </c>
      <c r="J31">
        <v>1234</v>
      </c>
      <c r="K31">
        <v>1231234455</v>
      </c>
      <c r="L31" s="1" t="s">
        <v>151</v>
      </c>
      <c r="N31" s="1" t="s">
        <v>71</v>
      </c>
      <c r="O31" s="1" t="s">
        <v>84</v>
      </c>
      <c r="P31" s="1" t="s">
        <v>84</v>
      </c>
      <c r="Q31" s="1" t="s">
        <v>84</v>
      </c>
      <c r="R31" s="1"/>
      <c r="S31" t="s">
        <v>84</v>
      </c>
      <c r="U31" s="1" t="s">
        <v>84</v>
      </c>
      <c r="V31" s="1" t="s">
        <v>84</v>
      </c>
      <c r="W31" s="1" t="s">
        <v>84</v>
      </c>
      <c r="X31" s="1"/>
      <c r="Y31" s="1"/>
      <c r="Z31" s="1"/>
      <c r="AA31" s="1"/>
      <c r="AC31" s="1"/>
      <c r="AE31" s="1"/>
      <c r="AG31" s="1"/>
      <c r="AP31" s="1" t="s">
        <v>72</v>
      </c>
      <c r="AQ31">
        <v>1</v>
      </c>
      <c r="AR31" s="1" t="s">
        <v>241</v>
      </c>
      <c r="AS31" t="s">
        <v>242</v>
      </c>
      <c r="AT31">
        <v>1280</v>
      </c>
      <c r="AU31" s="1" t="s">
        <v>191</v>
      </c>
      <c r="AV31" s="3">
        <v>42947</v>
      </c>
      <c r="AW31" s="3">
        <v>42947</v>
      </c>
      <c r="AX31" s="3">
        <v>42947</v>
      </c>
      <c r="AY31" s="1" t="s">
        <v>85</v>
      </c>
      <c r="AZ31" s="1" t="s">
        <v>239</v>
      </c>
      <c r="BA31">
        <v>3321</v>
      </c>
      <c r="BB31">
        <v>10</v>
      </c>
      <c r="BC31">
        <v>54202.23</v>
      </c>
      <c r="BD31" s="1" t="s">
        <v>72</v>
      </c>
      <c r="BE31">
        <v>4</v>
      </c>
      <c r="BF31" s="1" t="s">
        <v>243</v>
      </c>
      <c r="BG31" s="1" t="s">
        <v>199</v>
      </c>
      <c r="BH31">
        <v>1200</v>
      </c>
      <c r="BJ31" s="1"/>
      <c r="BK31" s="1" t="s">
        <v>208</v>
      </c>
      <c r="BL31" s="1" t="s">
        <v>86</v>
      </c>
      <c r="BM31">
        <v>0</v>
      </c>
      <c r="BO31" s="1"/>
      <c r="BP31" s="1"/>
      <c r="BQ31">
        <v>24</v>
      </c>
      <c r="BR31">
        <v>54202.23</v>
      </c>
      <c r="BS31">
        <v>54202.23</v>
      </c>
    </row>
    <row r="32" spans="1:71" x14ac:dyDescent="0.35">
      <c r="A32" s="1" t="s">
        <v>67</v>
      </c>
      <c r="B32" s="1" t="s">
        <v>68</v>
      </c>
      <c r="C32" s="1" t="s">
        <v>69</v>
      </c>
      <c r="D32">
        <v>1</v>
      </c>
      <c r="E32">
        <v>1</v>
      </c>
      <c r="F32" s="2">
        <v>43420.725555555553</v>
      </c>
      <c r="G32" s="3">
        <v>42917</v>
      </c>
      <c r="H32" s="3">
        <v>42947</v>
      </c>
      <c r="I32" s="1" t="s">
        <v>70</v>
      </c>
      <c r="J32">
        <v>1234</v>
      </c>
      <c r="K32">
        <v>1231234455</v>
      </c>
      <c r="L32" s="1" t="s">
        <v>151</v>
      </c>
      <c r="N32" s="1" t="s">
        <v>71</v>
      </c>
      <c r="O32" s="1" t="s">
        <v>84</v>
      </c>
      <c r="P32" s="1" t="s">
        <v>84</v>
      </c>
      <c r="Q32" s="1" t="s">
        <v>84</v>
      </c>
      <c r="R32" s="1"/>
      <c r="S32" t="s">
        <v>84</v>
      </c>
      <c r="U32" s="1" t="s">
        <v>84</v>
      </c>
      <c r="V32" s="1" t="s">
        <v>84</v>
      </c>
      <c r="W32" s="1" t="s">
        <v>84</v>
      </c>
      <c r="X32" s="1"/>
      <c r="Y32" s="1"/>
      <c r="Z32" s="1"/>
      <c r="AA32" s="1"/>
      <c r="AC32" s="1"/>
      <c r="AE32" s="1"/>
      <c r="AG32" s="1"/>
      <c r="AP32" s="1" t="s">
        <v>72</v>
      </c>
      <c r="AQ32">
        <v>1</v>
      </c>
      <c r="AR32" s="1" t="s">
        <v>241</v>
      </c>
      <c r="AS32" t="s">
        <v>242</v>
      </c>
      <c r="AT32">
        <v>1280</v>
      </c>
      <c r="AU32" s="1" t="s">
        <v>191</v>
      </c>
      <c r="AV32" s="3">
        <v>42947</v>
      </c>
      <c r="AW32" s="3">
        <v>42947</v>
      </c>
      <c r="AX32" s="3">
        <v>42947</v>
      </c>
      <c r="AY32" s="1" t="s">
        <v>85</v>
      </c>
      <c r="AZ32" s="1" t="s">
        <v>239</v>
      </c>
      <c r="BA32">
        <v>3321</v>
      </c>
      <c r="BB32">
        <v>10</v>
      </c>
      <c r="BC32">
        <v>54202.23</v>
      </c>
      <c r="BD32" s="1" t="s">
        <v>72</v>
      </c>
      <c r="BE32">
        <v>5</v>
      </c>
      <c r="BF32" s="1" t="s">
        <v>243</v>
      </c>
      <c r="BG32" s="1" t="s">
        <v>86</v>
      </c>
      <c r="BH32">
        <v>0</v>
      </c>
      <c r="BJ32" s="1"/>
      <c r="BK32" s="1"/>
      <c r="BL32" s="1" t="s">
        <v>198</v>
      </c>
      <c r="BM32">
        <v>1476</v>
      </c>
      <c r="BO32" s="1"/>
      <c r="BP32" s="1" t="s">
        <v>208</v>
      </c>
      <c r="BQ32">
        <v>24</v>
      </c>
      <c r="BR32">
        <v>54202.23</v>
      </c>
      <c r="BS32">
        <v>54202.23</v>
      </c>
    </row>
    <row r="33" spans="1:71" x14ac:dyDescent="0.35">
      <c r="A33" s="1" t="s">
        <v>67</v>
      </c>
      <c r="B33" s="1" t="s">
        <v>68</v>
      </c>
      <c r="C33" s="1" t="s">
        <v>69</v>
      </c>
      <c r="D33">
        <v>1</v>
      </c>
      <c r="E33">
        <v>1</v>
      </c>
      <c r="F33" s="2">
        <v>43420.725555555553</v>
      </c>
      <c r="G33" s="3">
        <v>42917</v>
      </c>
      <c r="H33" s="3">
        <v>42947</v>
      </c>
      <c r="I33" s="1" t="s">
        <v>70</v>
      </c>
      <c r="J33">
        <v>1234</v>
      </c>
      <c r="K33">
        <v>1231234455</v>
      </c>
      <c r="L33" s="1" t="s">
        <v>151</v>
      </c>
      <c r="N33" s="1" t="s">
        <v>71</v>
      </c>
      <c r="O33" s="1" t="s">
        <v>84</v>
      </c>
      <c r="P33" s="1" t="s">
        <v>84</v>
      </c>
      <c r="Q33" s="1" t="s">
        <v>84</v>
      </c>
      <c r="R33" s="1"/>
      <c r="S33" t="s">
        <v>84</v>
      </c>
      <c r="U33" s="1" t="s">
        <v>84</v>
      </c>
      <c r="V33" s="1" t="s">
        <v>84</v>
      </c>
      <c r="W33" s="1" t="s">
        <v>84</v>
      </c>
      <c r="X33" s="1"/>
      <c r="Y33" s="1"/>
      <c r="Z33" s="1"/>
      <c r="AA33" s="1"/>
      <c r="AC33" s="1"/>
      <c r="AE33" s="1"/>
      <c r="AG33" s="1"/>
      <c r="AP33" s="1" t="s">
        <v>72</v>
      </c>
      <c r="AQ33">
        <v>1</v>
      </c>
      <c r="AR33" s="1" t="s">
        <v>241</v>
      </c>
      <c r="AS33" t="s">
        <v>242</v>
      </c>
      <c r="AT33">
        <v>1280</v>
      </c>
      <c r="AU33" s="1" t="s">
        <v>191</v>
      </c>
      <c r="AV33" s="3">
        <v>42947</v>
      </c>
      <c r="AW33" s="3">
        <v>42947</v>
      </c>
      <c r="AX33" s="3">
        <v>42947</v>
      </c>
      <c r="AY33" s="1" t="s">
        <v>85</v>
      </c>
      <c r="AZ33" s="1" t="s">
        <v>239</v>
      </c>
      <c r="BA33">
        <v>3321</v>
      </c>
      <c r="BB33">
        <v>10</v>
      </c>
      <c r="BC33">
        <v>54202.23</v>
      </c>
      <c r="BD33" s="1" t="s">
        <v>72</v>
      </c>
      <c r="BE33">
        <v>6</v>
      </c>
      <c r="BF33" s="1" t="s">
        <v>243</v>
      </c>
      <c r="BG33" s="1" t="s">
        <v>111</v>
      </c>
      <c r="BH33">
        <v>276</v>
      </c>
      <c r="BJ33" s="1"/>
      <c r="BK33" s="1" t="s">
        <v>208</v>
      </c>
      <c r="BL33" s="1" t="s">
        <v>86</v>
      </c>
      <c r="BM33">
        <v>0</v>
      </c>
      <c r="BO33" s="1"/>
      <c r="BP33" s="1"/>
      <c r="BQ33">
        <v>24</v>
      </c>
      <c r="BR33">
        <v>54202.23</v>
      </c>
      <c r="BS33">
        <v>54202.23</v>
      </c>
    </row>
    <row r="34" spans="1:71" x14ac:dyDescent="0.35">
      <c r="A34" s="1" t="s">
        <v>67</v>
      </c>
      <c r="B34" s="1" t="s">
        <v>68</v>
      </c>
      <c r="C34" s="1" t="s">
        <v>69</v>
      </c>
      <c r="D34">
        <v>1</v>
      </c>
      <c r="E34">
        <v>1</v>
      </c>
      <c r="F34" s="2">
        <v>43420.725555555553</v>
      </c>
      <c r="G34" s="3">
        <v>42917</v>
      </c>
      <c r="H34" s="3">
        <v>42947</v>
      </c>
      <c r="I34" s="1" t="s">
        <v>70</v>
      </c>
      <c r="J34">
        <v>1234</v>
      </c>
      <c r="K34">
        <v>1231234455</v>
      </c>
      <c r="L34" s="1" t="s">
        <v>151</v>
      </c>
      <c r="N34" s="1" t="s">
        <v>71</v>
      </c>
      <c r="O34" s="1" t="s">
        <v>84</v>
      </c>
      <c r="P34" s="1" t="s">
        <v>84</v>
      </c>
      <c r="Q34" s="1" t="s">
        <v>84</v>
      </c>
      <c r="R34" s="1"/>
      <c r="S34" t="s">
        <v>84</v>
      </c>
      <c r="U34" s="1" t="s">
        <v>84</v>
      </c>
      <c r="V34" s="1" t="s">
        <v>84</v>
      </c>
      <c r="W34" s="1" t="s">
        <v>84</v>
      </c>
      <c r="X34" s="1"/>
      <c r="Y34" s="1"/>
      <c r="Z34" s="1"/>
      <c r="AA34" s="1"/>
      <c r="AC34" s="1"/>
      <c r="AE34" s="1"/>
      <c r="AG34" s="1"/>
      <c r="AP34" s="1" t="s">
        <v>72</v>
      </c>
      <c r="AQ34">
        <v>1</v>
      </c>
      <c r="AR34" s="1" t="s">
        <v>241</v>
      </c>
      <c r="AS34" t="s">
        <v>242</v>
      </c>
      <c r="AT34">
        <v>1280</v>
      </c>
      <c r="AU34" s="1" t="s">
        <v>191</v>
      </c>
      <c r="AV34" s="3">
        <v>42947</v>
      </c>
      <c r="AW34" s="3">
        <v>42947</v>
      </c>
      <c r="AX34" s="3">
        <v>42947</v>
      </c>
      <c r="AY34" s="1" t="s">
        <v>85</v>
      </c>
      <c r="AZ34" s="1" t="s">
        <v>239</v>
      </c>
      <c r="BA34">
        <v>3321</v>
      </c>
      <c r="BB34">
        <v>10</v>
      </c>
      <c r="BC34">
        <v>54202.23</v>
      </c>
      <c r="BD34" s="1" t="s">
        <v>72</v>
      </c>
      <c r="BE34">
        <v>7</v>
      </c>
      <c r="BF34" s="1" t="s">
        <v>244</v>
      </c>
      <c r="BG34" s="1" t="s">
        <v>140</v>
      </c>
      <c r="BH34">
        <v>9760</v>
      </c>
      <c r="BJ34" s="1"/>
      <c r="BK34" s="1" t="s">
        <v>193</v>
      </c>
      <c r="BL34" s="1" t="s">
        <v>86</v>
      </c>
      <c r="BM34">
        <v>0</v>
      </c>
      <c r="BO34" s="1"/>
      <c r="BP34" s="1"/>
      <c r="BQ34">
        <v>24</v>
      </c>
      <c r="BR34">
        <v>54202.23</v>
      </c>
      <c r="BS34">
        <v>54202.23</v>
      </c>
    </row>
    <row r="35" spans="1:71" x14ac:dyDescent="0.35">
      <c r="A35" s="1" t="s">
        <v>67</v>
      </c>
      <c r="B35" s="1" t="s">
        <v>68</v>
      </c>
      <c r="C35" s="1" t="s">
        <v>69</v>
      </c>
      <c r="D35">
        <v>1</v>
      </c>
      <c r="E35">
        <v>1</v>
      </c>
      <c r="F35" s="2">
        <v>43420.725555555553</v>
      </c>
      <c r="G35" s="3">
        <v>42917</v>
      </c>
      <c r="H35" s="3">
        <v>42947</v>
      </c>
      <c r="I35" s="1" t="s">
        <v>70</v>
      </c>
      <c r="J35">
        <v>1234</v>
      </c>
      <c r="K35">
        <v>1231234455</v>
      </c>
      <c r="L35" s="1" t="s">
        <v>151</v>
      </c>
      <c r="N35" s="1" t="s">
        <v>71</v>
      </c>
      <c r="O35" s="1" t="s">
        <v>84</v>
      </c>
      <c r="P35" s="1" t="s">
        <v>84</v>
      </c>
      <c r="Q35" s="1" t="s">
        <v>84</v>
      </c>
      <c r="R35" s="1"/>
      <c r="S35" t="s">
        <v>84</v>
      </c>
      <c r="U35" s="1" t="s">
        <v>84</v>
      </c>
      <c r="V35" s="1" t="s">
        <v>84</v>
      </c>
      <c r="W35" s="1" t="s">
        <v>84</v>
      </c>
      <c r="X35" s="1"/>
      <c r="Y35" s="1"/>
      <c r="Z35" s="1"/>
      <c r="AA35" s="1"/>
      <c r="AC35" s="1"/>
      <c r="AE35" s="1"/>
      <c r="AG35" s="1"/>
      <c r="AP35" s="1" t="s">
        <v>72</v>
      </c>
      <c r="AQ35">
        <v>1</v>
      </c>
      <c r="AR35" s="1" t="s">
        <v>241</v>
      </c>
      <c r="AS35" t="s">
        <v>242</v>
      </c>
      <c r="AT35">
        <v>1280</v>
      </c>
      <c r="AU35" s="1" t="s">
        <v>191</v>
      </c>
      <c r="AV35" s="3">
        <v>42947</v>
      </c>
      <c r="AW35" s="3">
        <v>42947</v>
      </c>
      <c r="AX35" s="3">
        <v>42947</v>
      </c>
      <c r="AY35" s="1" t="s">
        <v>85</v>
      </c>
      <c r="AZ35" s="1" t="s">
        <v>239</v>
      </c>
      <c r="BA35">
        <v>3321</v>
      </c>
      <c r="BB35">
        <v>10</v>
      </c>
      <c r="BC35">
        <v>54202.23</v>
      </c>
      <c r="BD35" s="1" t="s">
        <v>72</v>
      </c>
      <c r="BE35">
        <v>8</v>
      </c>
      <c r="BF35" s="1" t="s">
        <v>244</v>
      </c>
      <c r="BG35" s="1" t="s">
        <v>86</v>
      </c>
      <c r="BH35">
        <v>0</v>
      </c>
      <c r="BJ35" s="1"/>
      <c r="BK35" s="1"/>
      <c r="BL35" s="1" t="s">
        <v>156</v>
      </c>
      <c r="BM35">
        <v>9760</v>
      </c>
      <c r="BO35" s="1"/>
      <c r="BP35" s="1" t="s">
        <v>193</v>
      </c>
      <c r="BQ35">
        <v>24</v>
      </c>
      <c r="BR35">
        <v>54202.23</v>
      </c>
      <c r="BS35">
        <v>54202.23</v>
      </c>
    </row>
    <row r="36" spans="1:71" x14ac:dyDescent="0.35">
      <c r="A36" s="1" t="s">
        <v>67</v>
      </c>
      <c r="B36" s="1" t="s">
        <v>68</v>
      </c>
      <c r="C36" s="1" t="s">
        <v>69</v>
      </c>
      <c r="D36">
        <v>1</v>
      </c>
      <c r="E36">
        <v>1</v>
      </c>
      <c r="F36" s="2">
        <v>43420.725555555553</v>
      </c>
      <c r="G36" s="3">
        <v>42917</v>
      </c>
      <c r="H36" s="3">
        <v>42947</v>
      </c>
      <c r="I36" s="1" t="s">
        <v>70</v>
      </c>
      <c r="J36">
        <v>1234</v>
      </c>
      <c r="K36">
        <v>1231234455</v>
      </c>
      <c r="L36" s="1" t="s">
        <v>151</v>
      </c>
      <c r="N36" s="1" t="s">
        <v>71</v>
      </c>
      <c r="O36" s="1" t="s">
        <v>84</v>
      </c>
      <c r="P36" s="1" t="s">
        <v>84</v>
      </c>
      <c r="Q36" s="1" t="s">
        <v>84</v>
      </c>
      <c r="R36" s="1"/>
      <c r="S36" t="s">
        <v>84</v>
      </c>
      <c r="U36" s="1" t="s">
        <v>84</v>
      </c>
      <c r="V36" s="1" t="s">
        <v>84</v>
      </c>
      <c r="W36" s="1" t="s">
        <v>84</v>
      </c>
      <c r="X36" s="1"/>
      <c r="Y36" s="1"/>
      <c r="Z36" s="1"/>
      <c r="AA36" s="1"/>
      <c r="AC36" s="1"/>
      <c r="AE36" s="1"/>
      <c r="AG36" s="1"/>
      <c r="AP36" s="1" t="s">
        <v>72</v>
      </c>
      <c r="AQ36">
        <v>1</v>
      </c>
      <c r="AR36" s="1" t="s">
        <v>241</v>
      </c>
      <c r="AS36" t="s">
        <v>242</v>
      </c>
      <c r="AT36">
        <v>1280</v>
      </c>
      <c r="AU36" s="1" t="s">
        <v>191</v>
      </c>
      <c r="AV36" s="3">
        <v>42947</v>
      </c>
      <c r="AW36" s="3">
        <v>42947</v>
      </c>
      <c r="AX36" s="3">
        <v>42947</v>
      </c>
      <c r="AY36" s="1" t="s">
        <v>85</v>
      </c>
      <c r="AZ36" s="1" t="s">
        <v>239</v>
      </c>
      <c r="BA36">
        <v>3321</v>
      </c>
      <c r="BB36">
        <v>10</v>
      </c>
      <c r="BC36">
        <v>54202.23</v>
      </c>
      <c r="BD36" s="1" t="s">
        <v>72</v>
      </c>
      <c r="BE36">
        <v>9</v>
      </c>
      <c r="BF36" s="1" t="s">
        <v>245</v>
      </c>
      <c r="BG36" s="1" t="s">
        <v>161</v>
      </c>
      <c r="BH36">
        <v>1290</v>
      </c>
      <c r="BJ36" s="1"/>
      <c r="BK36" s="1" t="s">
        <v>193</v>
      </c>
      <c r="BL36" s="1" t="s">
        <v>86</v>
      </c>
      <c r="BM36">
        <v>0</v>
      </c>
      <c r="BO36" s="1"/>
      <c r="BP36" s="1"/>
      <c r="BQ36">
        <v>24</v>
      </c>
      <c r="BR36">
        <v>54202.23</v>
      </c>
      <c r="BS36">
        <v>54202.23</v>
      </c>
    </row>
    <row r="37" spans="1:71" x14ac:dyDescent="0.35">
      <c r="A37" s="1" t="s">
        <v>67</v>
      </c>
      <c r="B37" s="1" t="s">
        <v>68</v>
      </c>
      <c r="C37" s="1" t="s">
        <v>69</v>
      </c>
      <c r="D37">
        <v>1</v>
      </c>
      <c r="E37">
        <v>1</v>
      </c>
      <c r="F37" s="2">
        <v>43420.725555555553</v>
      </c>
      <c r="G37" s="3">
        <v>42917</v>
      </c>
      <c r="H37" s="3">
        <v>42947</v>
      </c>
      <c r="I37" s="1" t="s">
        <v>70</v>
      </c>
      <c r="J37">
        <v>1234</v>
      </c>
      <c r="K37">
        <v>1231234455</v>
      </c>
      <c r="L37" s="1" t="s">
        <v>151</v>
      </c>
      <c r="N37" s="1" t="s">
        <v>71</v>
      </c>
      <c r="O37" s="1" t="s">
        <v>84</v>
      </c>
      <c r="P37" s="1" t="s">
        <v>84</v>
      </c>
      <c r="Q37" s="1" t="s">
        <v>84</v>
      </c>
      <c r="R37" s="1"/>
      <c r="S37" t="s">
        <v>84</v>
      </c>
      <c r="U37" s="1" t="s">
        <v>84</v>
      </c>
      <c r="V37" s="1" t="s">
        <v>84</v>
      </c>
      <c r="W37" s="1" t="s">
        <v>84</v>
      </c>
      <c r="X37" s="1"/>
      <c r="Y37" s="1"/>
      <c r="Z37" s="1"/>
      <c r="AA37" s="1"/>
      <c r="AC37" s="1"/>
      <c r="AE37" s="1"/>
      <c r="AG37" s="1"/>
      <c r="AP37" s="1" t="s">
        <v>72</v>
      </c>
      <c r="AQ37">
        <v>1</v>
      </c>
      <c r="AR37" s="1" t="s">
        <v>241</v>
      </c>
      <c r="AS37" t="s">
        <v>242</v>
      </c>
      <c r="AT37">
        <v>1280</v>
      </c>
      <c r="AU37" s="1" t="s">
        <v>191</v>
      </c>
      <c r="AV37" s="3">
        <v>42947</v>
      </c>
      <c r="AW37" s="3">
        <v>42947</v>
      </c>
      <c r="AX37" s="3">
        <v>42947</v>
      </c>
      <c r="AY37" s="1" t="s">
        <v>85</v>
      </c>
      <c r="AZ37" s="1" t="s">
        <v>239</v>
      </c>
      <c r="BA37">
        <v>3321</v>
      </c>
      <c r="BB37">
        <v>10</v>
      </c>
      <c r="BC37">
        <v>54202.23</v>
      </c>
      <c r="BD37" s="1" t="s">
        <v>72</v>
      </c>
      <c r="BE37">
        <v>10</v>
      </c>
      <c r="BF37" s="1" t="s">
        <v>245</v>
      </c>
      <c r="BG37" s="1" t="s">
        <v>86</v>
      </c>
      <c r="BH37">
        <v>0</v>
      </c>
      <c r="BJ37" s="1"/>
      <c r="BK37" s="1"/>
      <c r="BL37" s="1" t="s">
        <v>156</v>
      </c>
      <c r="BM37">
        <v>1290</v>
      </c>
      <c r="BO37" s="1"/>
      <c r="BP37" s="1" t="s">
        <v>193</v>
      </c>
      <c r="BQ37">
        <v>24</v>
      </c>
      <c r="BR37">
        <v>54202.23</v>
      </c>
      <c r="BS37">
        <v>54202.23</v>
      </c>
    </row>
    <row r="38" spans="1:71" x14ac:dyDescent="0.35">
      <c r="A38" s="1" t="s">
        <v>67</v>
      </c>
      <c r="B38" s="1" t="s">
        <v>68</v>
      </c>
      <c r="C38" s="1" t="s">
        <v>69</v>
      </c>
      <c r="D38">
        <v>1</v>
      </c>
      <c r="E38">
        <v>1</v>
      </c>
      <c r="F38" s="2">
        <v>43420.725555555553</v>
      </c>
      <c r="G38" s="3">
        <v>42917</v>
      </c>
      <c r="H38" s="3">
        <v>42947</v>
      </c>
      <c r="I38" s="1" t="s">
        <v>70</v>
      </c>
      <c r="J38">
        <v>1234</v>
      </c>
      <c r="K38">
        <v>1231234455</v>
      </c>
      <c r="L38" s="1" t="s">
        <v>151</v>
      </c>
      <c r="N38" s="1" t="s">
        <v>71</v>
      </c>
      <c r="O38" s="1" t="s">
        <v>84</v>
      </c>
      <c r="P38" s="1" t="s">
        <v>84</v>
      </c>
      <c r="Q38" s="1" t="s">
        <v>84</v>
      </c>
      <c r="R38" s="1"/>
      <c r="S38" t="s">
        <v>84</v>
      </c>
      <c r="U38" s="1" t="s">
        <v>84</v>
      </c>
      <c r="V38" s="1" t="s">
        <v>84</v>
      </c>
      <c r="W38" s="1" t="s">
        <v>84</v>
      </c>
      <c r="X38" s="1"/>
      <c r="Y38" s="1"/>
      <c r="Z38" s="1"/>
      <c r="AA38" s="1"/>
      <c r="AC38" s="1"/>
      <c r="AE38" s="1"/>
      <c r="AG38" s="1"/>
      <c r="AP38" s="1" t="s">
        <v>72</v>
      </c>
      <c r="AQ38">
        <v>1</v>
      </c>
      <c r="AR38" s="1" t="s">
        <v>241</v>
      </c>
      <c r="AS38" t="s">
        <v>242</v>
      </c>
      <c r="AT38">
        <v>1280</v>
      </c>
      <c r="AU38" s="1" t="s">
        <v>191</v>
      </c>
      <c r="AV38" s="3">
        <v>42947</v>
      </c>
      <c r="AW38" s="3">
        <v>42947</v>
      </c>
      <c r="AX38" s="3">
        <v>42947</v>
      </c>
      <c r="AY38" s="1" t="s">
        <v>85</v>
      </c>
      <c r="AZ38" s="1" t="s">
        <v>239</v>
      </c>
      <c r="BA38">
        <v>3321</v>
      </c>
      <c r="BB38">
        <v>10</v>
      </c>
      <c r="BC38">
        <v>54202.23</v>
      </c>
      <c r="BD38" s="1" t="s">
        <v>72</v>
      </c>
      <c r="BE38">
        <v>11</v>
      </c>
      <c r="BF38" s="1" t="s">
        <v>246</v>
      </c>
      <c r="BG38" s="1" t="s">
        <v>162</v>
      </c>
      <c r="BH38">
        <v>977</v>
      </c>
      <c r="BJ38" s="1"/>
      <c r="BK38" s="1" t="s">
        <v>193</v>
      </c>
      <c r="BL38" s="1" t="s">
        <v>86</v>
      </c>
      <c r="BM38">
        <v>0</v>
      </c>
      <c r="BO38" s="1"/>
      <c r="BP38" s="1"/>
      <c r="BQ38">
        <v>24</v>
      </c>
      <c r="BR38">
        <v>54202.23</v>
      </c>
      <c r="BS38">
        <v>54202.23</v>
      </c>
    </row>
    <row r="39" spans="1:71" x14ac:dyDescent="0.35">
      <c r="A39" s="1" t="s">
        <v>67</v>
      </c>
      <c r="B39" s="1" t="s">
        <v>68</v>
      </c>
      <c r="C39" s="1" t="s">
        <v>69</v>
      </c>
      <c r="D39">
        <v>1</v>
      </c>
      <c r="E39">
        <v>1</v>
      </c>
      <c r="F39" s="2">
        <v>43420.725555555553</v>
      </c>
      <c r="G39" s="3">
        <v>42917</v>
      </c>
      <c r="H39" s="3">
        <v>42947</v>
      </c>
      <c r="I39" s="1" t="s">
        <v>70</v>
      </c>
      <c r="J39">
        <v>1234</v>
      </c>
      <c r="K39">
        <v>1231234455</v>
      </c>
      <c r="L39" s="1" t="s">
        <v>151</v>
      </c>
      <c r="N39" s="1" t="s">
        <v>71</v>
      </c>
      <c r="O39" s="1" t="s">
        <v>84</v>
      </c>
      <c r="P39" s="1" t="s">
        <v>84</v>
      </c>
      <c r="Q39" s="1" t="s">
        <v>84</v>
      </c>
      <c r="R39" s="1"/>
      <c r="S39" t="s">
        <v>84</v>
      </c>
      <c r="U39" s="1" t="s">
        <v>84</v>
      </c>
      <c r="V39" s="1" t="s">
        <v>84</v>
      </c>
      <c r="W39" s="1" t="s">
        <v>84</v>
      </c>
      <c r="X39" s="1"/>
      <c r="Y39" s="1"/>
      <c r="Z39" s="1"/>
      <c r="AA39" s="1"/>
      <c r="AC39" s="1"/>
      <c r="AE39" s="1"/>
      <c r="AG39" s="1"/>
      <c r="AP39" s="1" t="s">
        <v>72</v>
      </c>
      <c r="AQ39">
        <v>1</v>
      </c>
      <c r="AR39" s="1" t="s">
        <v>241</v>
      </c>
      <c r="AS39" t="s">
        <v>242</v>
      </c>
      <c r="AT39">
        <v>1280</v>
      </c>
      <c r="AU39" s="1" t="s">
        <v>191</v>
      </c>
      <c r="AV39" s="3">
        <v>42947</v>
      </c>
      <c r="AW39" s="3">
        <v>42947</v>
      </c>
      <c r="AX39" s="3">
        <v>42947</v>
      </c>
      <c r="AY39" s="1" t="s">
        <v>85</v>
      </c>
      <c r="AZ39" s="1" t="s">
        <v>239</v>
      </c>
      <c r="BA39">
        <v>3321</v>
      </c>
      <c r="BB39">
        <v>10</v>
      </c>
      <c r="BC39">
        <v>54202.23</v>
      </c>
      <c r="BD39" s="1" t="s">
        <v>72</v>
      </c>
      <c r="BE39">
        <v>12</v>
      </c>
      <c r="BF39" s="1" t="s">
        <v>246</v>
      </c>
      <c r="BG39" s="1" t="s">
        <v>86</v>
      </c>
      <c r="BH39">
        <v>0</v>
      </c>
      <c r="BJ39" s="1"/>
      <c r="BK39" s="1"/>
      <c r="BL39" s="1" t="s">
        <v>155</v>
      </c>
      <c r="BM39">
        <v>977</v>
      </c>
      <c r="BO39" s="1"/>
      <c r="BP39" s="1" t="s">
        <v>193</v>
      </c>
      <c r="BQ39">
        <v>24</v>
      </c>
      <c r="BR39">
        <v>54202.23</v>
      </c>
      <c r="BS39">
        <v>54202.23</v>
      </c>
    </row>
    <row r="40" spans="1:71" x14ac:dyDescent="0.35">
      <c r="A40" s="1" t="s">
        <v>67</v>
      </c>
      <c r="B40" s="1" t="s">
        <v>68</v>
      </c>
      <c r="C40" s="1" t="s">
        <v>69</v>
      </c>
      <c r="D40">
        <v>1</v>
      </c>
      <c r="E40">
        <v>1</v>
      </c>
      <c r="F40" s="2">
        <v>43420.725555555553</v>
      </c>
      <c r="G40" s="3">
        <v>42917</v>
      </c>
      <c r="H40" s="3">
        <v>42947</v>
      </c>
      <c r="I40" s="1" t="s">
        <v>70</v>
      </c>
      <c r="J40">
        <v>1234</v>
      </c>
      <c r="K40">
        <v>1231234455</v>
      </c>
      <c r="L40" s="1" t="s">
        <v>151</v>
      </c>
      <c r="N40" s="1" t="s">
        <v>71</v>
      </c>
      <c r="O40" s="1" t="s">
        <v>84</v>
      </c>
      <c r="P40" s="1" t="s">
        <v>84</v>
      </c>
      <c r="Q40" s="1" t="s">
        <v>84</v>
      </c>
      <c r="R40" s="1"/>
      <c r="S40" t="s">
        <v>84</v>
      </c>
      <c r="U40" s="1" t="s">
        <v>84</v>
      </c>
      <c r="V40" s="1" t="s">
        <v>84</v>
      </c>
      <c r="W40" s="1" t="s">
        <v>84</v>
      </c>
      <c r="X40" s="1"/>
      <c r="Y40" s="1"/>
      <c r="Z40" s="1"/>
      <c r="AA40" s="1"/>
      <c r="AC40" s="1"/>
      <c r="AE40" s="1"/>
      <c r="AG40" s="1"/>
      <c r="AP40" s="1" t="s">
        <v>72</v>
      </c>
      <c r="AQ40">
        <v>1</v>
      </c>
      <c r="AR40" s="1" t="s">
        <v>241</v>
      </c>
      <c r="AS40" t="s">
        <v>242</v>
      </c>
      <c r="AT40">
        <v>1280</v>
      </c>
      <c r="AU40" s="1" t="s">
        <v>191</v>
      </c>
      <c r="AV40" s="3">
        <v>42947</v>
      </c>
      <c r="AW40" s="3">
        <v>42947</v>
      </c>
      <c r="AX40" s="3">
        <v>42947</v>
      </c>
      <c r="AY40" s="1" t="s">
        <v>85</v>
      </c>
      <c r="AZ40" s="1" t="s">
        <v>239</v>
      </c>
      <c r="BA40">
        <v>3321</v>
      </c>
      <c r="BB40">
        <v>10</v>
      </c>
      <c r="BC40">
        <v>54202.23</v>
      </c>
      <c r="BD40" s="1" t="s">
        <v>72</v>
      </c>
      <c r="BE40">
        <v>13</v>
      </c>
      <c r="BF40" s="1" t="s">
        <v>247</v>
      </c>
      <c r="BG40" s="1" t="s">
        <v>163</v>
      </c>
      <c r="BH40">
        <v>112</v>
      </c>
      <c r="BJ40" s="1"/>
      <c r="BK40" s="1" t="s">
        <v>193</v>
      </c>
      <c r="BL40" s="1" t="s">
        <v>86</v>
      </c>
      <c r="BM40">
        <v>0</v>
      </c>
      <c r="BO40" s="1"/>
      <c r="BP40" s="1"/>
      <c r="BQ40">
        <v>24</v>
      </c>
      <c r="BR40">
        <v>54202.23</v>
      </c>
      <c r="BS40">
        <v>54202.23</v>
      </c>
    </row>
    <row r="41" spans="1:71" x14ac:dyDescent="0.35">
      <c r="A41" s="1" t="s">
        <v>67</v>
      </c>
      <c r="B41" s="1" t="s">
        <v>68</v>
      </c>
      <c r="C41" s="1" t="s">
        <v>69</v>
      </c>
      <c r="D41">
        <v>1</v>
      </c>
      <c r="E41">
        <v>1</v>
      </c>
      <c r="F41" s="2">
        <v>43420.725555555553</v>
      </c>
      <c r="G41" s="3">
        <v>42917</v>
      </c>
      <c r="H41" s="3">
        <v>42947</v>
      </c>
      <c r="I41" s="1" t="s">
        <v>70</v>
      </c>
      <c r="J41">
        <v>1234</v>
      </c>
      <c r="K41">
        <v>1231234455</v>
      </c>
      <c r="L41" s="1" t="s">
        <v>151</v>
      </c>
      <c r="N41" s="1" t="s">
        <v>71</v>
      </c>
      <c r="O41" s="1" t="s">
        <v>84</v>
      </c>
      <c r="P41" s="1" t="s">
        <v>84</v>
      </c>
      <c r="Q41" s="1" t="s">
        <v>84</v>
      </c>
      <c r="R41" s="1"/>
      <c r="S41" t="s">
        <v>84</v>
      </c>
      <c r="U41" s="1" t="s">
        <v>84</v>
      </c>
      <c r="V41" s="1" t="s">
        <v>84</v>
      </c>
      <c r="W41" s="1" t="s">
        <v>84</v>
      </c>
      <c r="X41" s="1"/>
      <c r="Y41" s="1"/>
      <c r="Z41" s="1"/>
      <c r="AA41" s="1"/>
      <c r="AC41" s="1"/>
      <c r="AE41" s="1"/>
      <c r="AG41" s="1"/>
      <c r="AP41" s="1" t="s">
        <v>72</v>
      </c>
      <c r="AQ41">
        <v>1</v>
      </c>
      <c r="AR41" s="1" t="s">
        <v>241</v>
      </c>
      <c r="AS41" t="s">
        <v>242</v>
      </c>
      <c r="AT41">
        <v>1280</v>
      </c>
      <c r="AU41" s="1" t="s">
        <v>191</v>
      </c>
      <c r="AV41" s="3">
        <v>42947</v>
      </c>
      <c r="AW41" s="3">
        <v>42947</v>
      </c>
      <c r="AX41" s="3">
        <v>42947</v>
      </c>
      <c r="AY41" s="1" t="s">
        <v>85</v>
      </c>
      <c r="AZ41" s="1" t="s">
        <v>239</v>
      </c>
      <c r="BA41">
        <v>3321</v>
      </c>
      <c r="BB41">
        <v>10</v>
      </c>
      <c r="BC41">
        <v>54202.23</v>
      </c>
      <c r="BD41" s="1" t="s">
        <v>72</v>
      </c>
      <c r="BE41">
        <v>14</v>
      </c>
      <c r="BF41" s="1" t="s">
        <v>247</v>
      </c>
      <c r="BG41" s="1" t="s">
        <v>86</v>
      </c>
      <c r="BH41">
        <v>0</v>
      </c>
      <c r="BJ41" s="1"/>
      <c r="BK41" s="1"/>
      <c r="BL41" s="1" t="s">
        <v>155</v>
      </c>
      <c r="BM41">
        <v>112</v>
      </c>
      <c r="BO41" s="1"/>
      <c r="BP41" s="1" t="s">
        <v>193</v>
      </c>
      <c r="BQ41">
        <v>24</v>
      </c>
      <c r="BR41">
        <v>54202.23</v>
      </c>
      <c r="BS41">
        <v>54202.23</v>
      </c>
    </row>
    <row r="42" spans="1:71" x14ac:dyDescent="0.35">
      <c r="A42" s="1" t="s">
        <v>67</v>
      </c>
      <c r="B42" s="1" t="s">
        <v>68</v>
      </c>
      <c r="C42" s="1" t="s">
        <v>69</v>
      </c>
      <c r="D42">
        <v>1</v>
      </c>
      <c r="E42">
        <v>1</v>
      </c>
      <c r="F42" s="2">
        <v>43420.725555555553</v>
      </c>
      <c r="G42" s="3">
        <v>42917</v>
      </c>
      <c r="H42" s="3">
        <v>42947</v>
      </c>
      <c r="I42" s="1" t="s">
        <v>70</v>
      </c>
      <c r="J42">
        <v>1234</v>
      </c>
      <c r="K42">
        <v>1231234455</v>
      </c>
      <c r="L42" s="1" t="s">
        <v>151</v>
      </c>
      <c r="N42" s="1" t="s">
        <v>71</v>
      </c>
      <c r="O42" s="1" t="s">
        <v>84</v>
      </c>
      <c r="P42" s="1" t="s">
        <v>84</v>
      </c>
      <c r="Q42" s="1" t="s">
        <v>84</v>
      </c>
      <c r="R42" s="1"/>
      <c r="S42" t="s">
        <v>84</v>
      </c>
      <c r="U42" s="1" t="s">
        <v>84</v>
      </c>
      <c r="V42" s="1" t="s">
        <v>84</v>
      </c>
      <c r="W42" s="1" t="s">
        <v>84</v>
      </c>
      <c r="X42" s="1"/>
      <c r="Y42" s="1"/>
      <c r="Z42" s="1"/>
      <c r="AA42" s="1"/>
      <c r="AC42" s="1"/>
      <c r="AE42" s="1"/>
      <c r="AG42" s="1"/>
      <c r="AP42" s="1" t="s">
        <v>72</v>
      </c>
      <c r="AQ42">
        <v>1</v>
      </c>
      <c r="AR42" s="1" t="s">
        <v>241</v>
      </c>
      <c r="AS42" t="s">
        <v>242</v>
      </c>
      <c r="AT42">
        <v>1280</v>
      </c>
      <c r="AU42" s="1" t="s">
        <v>191</v>
      </c>
      <c r="AV42" s="3">
        <v>42947</v>
      </c>
      <c r="AW42" s="3">
        <v>42947</v>
      </c>
      <c r="AX42" s="3">
        <v>42947</v>
      </c>
      <c r="AY42" s="1" t="s">
        <v>85</v>
      </c>
      <c r="AZ42" s="1" t="s">
        <v>239</v>
      </c>
      <c r="BA42">
        <v>3321</v>
      </c>
      <c r="BB42">
        <v>10</v>
      </c>
      <c r="BC42">
        <v>54202.23</v>
      </c>
      <c r="BD42" s="1" t="s">
        <v>72</v>
      </c>
      <c r="BE42">
        <v>15</v>
      </c>
      <c r="BF42" s="1" t="s">
        <v>248</v>
      </c>
      <c r="BG42" s="1" t="s">
        <v>126</v>
      </c>
      <c r="BH42">
        <v>873</v>
      </c>
      <c r="BJ42" s="1"/>
      <c r="BK42" s="1" t="s">
        <v>252</v>
      </c>
      <c r="BL42" s="1" t="s">
        <v>86</v>
      </c>
      <c r="BM42">
        <v>0</v>
      </c>
      <c r="BO42" s="1"/>
      <c r="BP42" s="1"/>
      <c r="BQ42">
        <v>24</v>
      </c>
      <c r="BR42">
        <v>54202.23</v>
      </c>
      <c r="BS42">
        <v>54202.23</v>
      </c>
    </row>
    <row r="43" spans="1:71" x14ac:dyDescent="0.35">
      <c r="A43" s="1" t="s">
        <v>67</v>
      </c>
      <c r="B43" s="1" t="s">
        <v>68</v>
      </c>
      <c r="C43" s="1" t="s">
        <v>69</v>
      </c>
      <c r="D43">
        <v>1</v>
      </c>
      <c r="E43">
        <v>1</v>
      </c>
      <c r="F43" s="2">
        <v>43420.725555555553</v>
      </c>
      <c r="G43" s="3">
        <v>42917</v>
      </c>
      <c r="H43" s="3">
        <v>42947</v>
      </c>
      <c r="I43" s="1" t="s">
        <v>70</v>
      </c>
      <c r="J43">
        <v>1234</v>
      </c>
      <c r="K43">
        <v>1231234455</v>
      </c>
      <c r="L43" s="1" t="s">
        <v>151</v>
      </c>
      <c r="N43" s="1" t="s">
        <v>71</v>
      </c>
      <c r="O43" s="1" t="s">
        <v>84</v>
      </c>
      <c r="P43" s="1" t="s">
        <v>84</v>
      </c>
      <c r="Q43" s="1" t="s">
        <v>84</v>
      </c>
      <c r="R43" s="1"/>
      <c r="S43" t="s">
        <v>84</v>
      </c>
      <c r="U43" s="1" t="s">
        <v>84</v>
      </c>
      <c r="V43" s="1" t="s">
        <v>84</v>
      </c>
      <c r="W43" s="1" t="s">
        <v>84</v>
      </c>
      <c r="X43" s="1"/>
      <c r="Y43" s="1"/>
      <c r="Z43" s="1"/>
      <c r="AA43" s="1"/>
      <c r="AC43" s="1"/>
      <c r="AE43" s="1"/>
      <c r="AG43" s="1"/>
      <c r="AP43" s="1" t="s">
        <v>72</v>
      </c>
      <c r="AQ43">
        <v>1</v>
      </c>
      <c r="AR43" s="1" t="s">
        <v>241</v>
      </c>
      <c r="AS43" t="s">
        <v>242</v>
      </c>
      <c r="AT43">
        <v>1280</v>
      </c>
      <c r="AU43" s="1" t="s">
        <v>191</v>
      </c>
      <c r="AV43" s="3">
        <v>42947</v>
      </c>
      <c r="AW43" s="3">
        <v>42947</v>
      </c>
      <c r="AX43" s="3">
        <v>42947</v>
      </c>
      <c r="AY43" s="1" t="s">
        <v>85</v>
      </c>
      <c r="AZ43" s="1" t="s">
        <v>239</v>
      </c>
      <c r="BA43">
        <v>3321</v>
      </c>
      <c r="BB43">
        <v>10</v>
      </c>
      <c r="BC43">
        <v>54202.23</v>
      </c>
      <c r="BD43" s="1" t="s">
        <v>72</v>
      </c>
      <c r="BE43">
        <v>16</v>
      </c>
      <c r="BF43" s="1" t="s">
        <v>248</v>
      </c>
      <c r="BG43" s="1" t="s">
        <v>86</v>
      </c>
      <c r="BH43">
        <v>0</v>
      </c>
      <c r="BJ43" s="1"/>
      <c r="BK43" s="1"/>
      <c r="BL43" s="1" t="s">
        <v>125</v>
      </c>
      <c r="BM43">
        <v>873</v>
      </c>
      <c r="BO43" s="1"/>
      <c r="BP43" s="1" t="s">
        <v>252</v>
      </c>
      <c r="BQ43">
        <v>24</v>
      </c>
      <c r="BR43">
        <v>54202.23</v>
      </c>
      <c r="BS43">
        <v>54202.23</v>
      </c>
    </row>
    <row r="44" spans="1:71" x14ac:dyDescent="0.35">
      <c r="A44" s="1" t="s">
        <v>67</v>
      </c>
      <c r="B44" s="1" t="s">
        <v>68</v>
      </c>
      <c r="C44" s="1" t="s">
        <v>69</v>
      </c>
      <c r="D44">
        <v>1</v>
      </c>
      <c r="E44">
        <v>1</v>
      </c>
      <c r="F44" s="2">
        <v>43420.725555555553</v>
      </c>
      <c r="G44" s="3">
        <v>42917</v>
      </c>
      <c r="H44" s="3">
        <v>42947</v>
      </c>
      <c r="I44" s="1" t="s">
        <v>70</v>
      </c>
      <c r="J44">
        <v>1234</v>
      </c>
      <c r="K44">
        <v>1231234455</v>
      </c>
      <c r="L44" s="1" t="s">
        <v>151</v>
      </c>
      <c r="N44" s="1" t="s">
        <v>71</v>
      </c>
      <c r="O44" s="1" t="s">
        <v>84</v>
      </c>
      <c r="P44" s="1" t="s">
        <v>84</v>
      </c>
      <c r="Q44" s="1" t="s">
        <v>84</v>
      </c>
      <c r="R44" s="1"/>
      <c r="S44" t="s">
        <v>84</v>
      </c>
      <c r="U44" s="1" t="s">
        <v>84</v>
      </c>
      <c r="V44" s="1" t="s">
        <v>84</v>
      </c>
      <c r="W44" s="1" t="s">
        <v>84</v>
      </c>
      <c r="X44" s="1"/>
      <c r="Y44" s="1"/>
      <c r="Z44" s="1"/>
      <c r="AA44" s="1"/>
      <c r="AC44" s="1"/>
      <c r="AE44" s="1"/>
      <c r="AG44" s="1"/>
      <c r="AP44" s="1" t="s">
        <v>72</v>
      </c>
      <c r="AQ44">
        <v>1</v>
      </c>
      <c r="AR44" s="1" t="s">
        <v>241</v>
      </c>
      <c r="AS44" t="s">
        <v>242</v>
      </c>
      <c r="AT44">
        <v>1280</v>
      </c>
      <c r="AU44" s="1" t="s">
        <v>191</v>
      </c>
      <c r="AV44" s="3">
        <v>42947</v>
      </c>
      <c r="AW44" s="3">
        <v>42947</v>
      </c>
      <c r="AX44" s="3">
        <v>42947</v>
      </c>
      <c r="AY44" s="1" t="s">
        <v>85</v>
      </c>
      <c r="AZ44" s="1" t="s">
        <v>239</v>
      </c>
      <c r="BA44">
        <v>3321</v>
      </c>
      <c r="BB44">
        <v>10</v>
      </c>
      <c r="BC44">
        <v>54202.23</v>
      </c>
      <c r="BD44" s="1" t="s">
        <v>72</v>
      </c>
      <c r="BE44">
        <v>17</v>
      </c>
      <c r="BF44" s="1" t="s">
        <v>249</v>
      </c>
      <c r="BG44" s="1" t="s">
        <v>157</v>
      </c>
      <c r="BH44">
        <v>230</v>
      </c>
      <c r="BJ44" s="1"/>
      <c r="BK44" s="1" t="s">
        <v>252</v>
      </c>
      <c r="BL44" s="1" t="s">
        <v>86</v>
      </c>
      <c r="BM44">
        <v>0</v>
      </c>
      <c r="BO44" s="1"/>
      <c r="BP44" s="1"/>
      <c r="BQ44">
        <v>24</v>
      </c>
      <c r="BR44">
        <v>54202.23</v>
      </c>
      <c r="BS44">
        <v>54202.23</v>
      </c>
    </row>
    <row r="45" spans="1:71" x14ac:dyDescent="0.35">
      <c r="A45" s="1" t="s">
        <v>67</v>
      </c>
      <c r="B45" s="1" t="s">
        <v>68</v>
      </c>
      <c r="C45" s="1" t="s">
        <v>69</v>
      </c>
      <c r="D45">
        <v>1</v>
      </c>
      <c r="E45">
        <v>1</v>
      </c>
      <c r="F45" s="2">
        <v>43420.725555555553</v>
      </c>
      <c r="G45" s="3">
        <v>42917</v>
      </c>
      <c r="H45" s="3">
        <v>42947</v>
      </c>
      <c r="I45" s="1" t="s">
        <v>70</v>
      </c>
      <c r="J45">
        <v>1234</v>
      </c>
      <c r="K45">
        <v>1231234455</v>
      </c>
      <c r="L45" s="1" t="s">
        <v>151</v>
      </c>
      <c r="N45" s="1" t="s">
        <v>71</v>
      </c>
      <c r="O45" s="1" t="s">
        <v>84</v>
      </c>
      <c r="P45" s="1" t="s">
        <v>84</v>
      </c>
      <c r="Q45" s="1" t="s">
        <v>84</v>
      </c>
      <c r="R45" s="1"/>
      <c r="S45" t="s">
        <v>84</v>
      </c>
      <c r="U45" s="1" t="s">
        <v>84</v>
      </c>
      <c r="V45" s="1" t="s">
        <v>84</v>
      </c>
      <c r="W45" s="1" t="s">
        <v>84</v>
      </c>
      <c r="X45" s="1"/>
      <c r="Y45" s="1"/>
      <c r="Z45" s="1"/>
      <c r="AA45" s="1"/>
      <c r="AC45" s="1"/>
      <c r="AE45" s="1"/>
      <c r="AG45" s="1"/>
      <c r="AP45" s="1" t="s">
        <v>72</v>
      </c>
      <c r="AQ45">
        <v>1</v>
      </c>
      <c r="AR45" s="1" t="s">
        <v>241</v>
      </c>
      <c r="AS45" t="s">
        <v>242</v>
      </c>
      <c r="AT45">
        <v>1280</v>
      </c>
      <c r="AU45" s="1" t="s">
        <v>191</v>
      </c>
      <c r="AV45" s="3">
        <v>42947</v>
      </c>
      <c r="AW45" s="3">
        <v>42947</v>
      </c>
      <c r="AX45" s="3">
        <v>42947</v>
      </c>
      <c r="AY45" s="1" t="s">
        <v>85</v>
      </c>
      <c r="AZ45" s="1" t="s">
        <v>239</v>
      </c>
      <c r="BA45">
        <v>3321</v>
      </c>
      <c r="BB45">
        <v>10</v>
      </c>
      <c r="BC45">
        <v>54202.23</v>
      </c>
      <c r="BD45" s="1" t="s">
        <v>72</v>
      </c>
      <c r="BE45">
        <v>18</v>
      </c>
      <c r="BF45" s="1" t="s">
        <v>249</v>
      </c>
      <c r="BG45" s="1" t="s">
        <v>86</v>
      </c>
      <c r="BH45">
        <v>0</v>
      </c>
      <c r="BJ45" s="1"/>
      <c r="BK45" s="1"/>
      <c r="BL45" s="1" t="s">
        <v>125</v>
      </c>
      <c r="BM45">
        <v>230</v>
      </c>
      <c r="BO45" s="1"/>
      <c r="BP45" s="1" t="s">
        <v>252</v>
      </c>
      <c r="BQ45">
        <v>24</v>
      </c>
      <c r="BR45">
        <v>54202.23</v>
      </c>
      <c r="BS45">
        <v>54202.23</v>
      </c>
    </row>
    <row r="46" spans="1:71" x14ac:dyDescent="0.35">
      <c r="A46" s="1" t="s">
        <v>67</v>
      </c>
      <c r="B46" s="1" t="s">
        <v>68</v>
      </c>
      <c r="C46" s="1" t="s">
        <v>69</v>
      </c>
      <c r="D46">
        <v>1</v>
      </c>
      <c r="E46">
        <v>1</v>
      </c>
      <c r="F46" s="2">
        <v>43420.725555555553</v>
      </c>
      <c r="G46" s="3">
        <v>42917</v>
      </c>
      <c r="H46" s="3">
        <v>42947</v>
      </c>
      <c r="I46" s="1" t="s">
        <v>70</v>
      </c>
      <c r="J46">
        <v>1234</v>
      </c>
      <c r="K46">
        <v>1231234455</v>
      </c>
      <c r="L46" s="1" t="s">
        <v>151</v>
      </c>
      <c r="N46" s="1" t="s">
        <v>71</v>
      </c>
      <c r="O46" s="1" t="s">
        <v>84</v>
      </c>
      <c r="P46" s="1" t="s">
        <v>84</v>
      </c>
      <c r="Q46" s="1" t="s">
        <v>84</v>
      </c>
      <c r="R46" s="1"/>
      <c r="S46" t="s">
        <v>84</v>
      </c>
      <c r="U46" s="1" t="s">
        <v>84</v>
      </c>
      <c r="V46" s="1" t="s">
        <v>84</v>
      </c>
      <c r="W46" s="1" t="s">
        <v>84</v>
      </c>
      <c r="X46" s="1"/>
      <c r="Y46" s="1"/>
      <c r="Z46" s="1"/>
      <c r="AA46" s="1"/>
      <c r="AC46" s="1"/>
      <c r="AE46" s="1"/>
      <c r="AG46" s="1"/>
      <c r="AP46" s="1" t="s">
        <v>72</v>
      </c>
      <c r="AQ46">
        <v>1</v>
      </c>
      <c r="AR46" s="1" t="s">
        <v>241</v>
      </c>
      <c r="AS46" t="s">
        <v>242</v>
      </c>
      <c r="AT46">
        <v>1280</v>
      </c>
      <c r="AU46" s="1" t="s">
        <v>191</v>
      </c>
      <c r="AV46" s="3">
        <v>42947</v>
      </c>
      <c r="AW46" s="3">
        <v>42947</v>
      </c>
      <c r="AX46" s="3">
        <v>42947</v>
      </c>
      <c r="AY46" s="1" t="s">
        <v>85</v>
      </c>
      <c r="AZ46" s="1" t="s">
        <v>239</v>
      </c>
      <c r="BA46">
        <v>3321</v>
      </c>
      <c r="BB46">
        <v>10</v>
      </c>
      <c r="BC46">
        <v>54202.23</v>
      </c>
      <c r="BD46" s="1" t="s">
        <v>72</v>
      </c>
      <c r="BE46">
        <v>19</v>
      </c>
      <c r="BF46" s="1" t="s">
        <v>250</v>
      </c>
      <c r="BG46" s="1" t="s">
        <v>159</v>
      </c>
      <c r="BH46">
        <v>501</v>
      </c>
      <c r="BJ46" s="1"/>
      <c r="BK46" s="1" t="s">
        <v>190</v>
      </c>
      <c r="BL46" s="1" t="s">
        <v>86</v>
      </c>
      <c r="BM46">
        <v>0</v>
      </c>
      <c r="BO46" s="1"/>
      <c r="BP46" s="1"/>
      <c r="BQ46">
        <v>24</v>
      </c>
      <c r="BR46">
        <v>54202.23</v>
      </c>
      <c r="BS46">
        <v>54202.23</v>
      </c>
    </row>
    <row r="47" spans="1:71" x14ac:dyDescent="0.35">
      <c r="A47" s="1" t="s">
        <v>67</v>
      </c>
      <c r="B47" s="1" t="s">
        <v>68</v>
      </c>
      <c r="C47" s="1" t="s">
        <v>69</v>
      </c>
      <c r="D47">
        <v>1</v>
      </c>
      <c r="E47">
        <v>1</v>
      </c>
      <c r="F47" s="2">
        <v>43420.725555555553</v>
      </c>
      <c r="G47" s="3">
        <v>42917</v>
      </c>
      <c r="H47" s="3">
        <v>42947</v>
      </c>
      <c r="I47" s="1" t="s">
        <v>70</v>
      </c>
      <c r="J47">
        <v>1234</v>
      </c>
      <c r="K47">
        <v>1231234455</v>
      </c>
      <c r="L47" s="1" t="s">
        <v>151</v>
      </c>
      <c r="N47" s="1" t="s">
        <v>71</v>
      </c>
      <c r="O47" s="1" t="s">
        <v>84</v>
      </c>
      <c r="P47" s="1" t="s">
        <v>84</v>
      </c>
      <c r="Q47" s="1" t="s">
        <v>84</v>
      </c>
      <c r="R47" s="1"/>
      <c r="S47" t="s">
        <v>84</v>
      </c>
      <c r="U47" s="1" t="s">
        <v>84</v>
      </c>
      <c r="V47" s="1" t="s">
        <v>84</v>
      </c>
      <c r="W47" s="1" t="s">
        <v>84</v>
      </c>
      <c r="X47" s="1"/>
      <c r="Y47" s="1"/>
      <c r="Z47" s="1"/>
      <c r="AA47" s="1"/>
      <c r="AC47" s="1"/>
      <c r="AE47" s="1"/>
      <c r="AG47" s="1"/>
      <c r="AP47" s="1" t="s">
        <v>72</v>
      </c>
      <c r="AQ47">
        <v>1</v>
      </c>
      <c r="AR47" s="1" t="s">
        <v>241</v>
      </c>
      <c r="AS47" t="s">
        <v>242</v>
      </c>
      <c r="AT47">
        <v>1280</v>
      </c>
      <c r="AU47" s="1" t="s">
        <v>191</v>
      </c>
      <c r="AV47" s="3">
        <v>42947</v>
      </c>
      <c r="AW47" s="3">
        <v>42947</v>
      </c>
      <c r="AX47" s="3">
        <v>42947</v>
      </c>
      <c r="AY47" s="1" t="s">
        <v>85</v>
      </c>
      <c r="AZ47" s="1" t="s">
        <v>239</v>
      </c>
      <c r="BA47">
        <v>3321</v>
      </c>
      <c r="BB47">
        <v>10</v>
      </c>
      <c r="BC47">
        <v>54202.23</v>
      </c>
      <c r="BD47" s="1" t="s">
        <v>72</v>
      </c>
      <c r="BE47">
        <v>20</v>
      </c>
      <c r="BF47" s="1" t="s">
        <v>250</v>
      </c>
      <c r="BG47" s="1" t="s">
        <v>86</v>
      </c>
      <c r="BH47">
        <v>0</v>
      </c>
      <c r="BJ47" s="1"/>
      <c r="BK47" s="1"/>
      <c r="BL47" s="1" t="s">
        <v>152</v>
      </c>
      <c r="BM47">
        <v>616.23</v>
      </c>
      <c r="BO47" s="1"/>
      <c r="BP47" s="1" t="s">
        <v>190</v>
      </c>
      <c r="BQ47">
        <v>24</v>
      </c>
      <c r="BR47">
        <v>54202.23</v>
      </c>
      <c r="BS47">
        <v>54202.23</v>
      </c>
    </row>
    <row r="48" spans="1:71" x14ac:dyDescent="0.35">
      <c r="A48" s="1" t="s">
        <v>67</v>
      </c>
      <c r="B48" s="1" t="s">
        <v>68</v>
      </c>
      <c r="C48" s="1" t="s">
        <v>69</v>
      </c>
      <c r="D48">
        <v>1</v>
      </c>
      <c r="E48">
        <v>1</v>
      </c>
      <c r="F48" s="2">
        <v>43420.725555555553</v>
      </c>
      <c r="G48" s="3">
        <v>42917</v>
      </c>
      <c r="H48" s="3">
        <v>42947</v>
      </c>
      <c r="I48" s="1" t="s">
        <v>70</v>
      </c>
      <c r="J48">
        <v>1234</v>
      </c>
      <c r="K48">
        <v>1231234455</v>
      </c>
      <c r="L48" s="1" t="s">
        <v>151</v>
      </c>
      <c r="N48" s="1" t="s">
        <v>71</v>
      </c>
      <c r="O48" s="1" t="s">
        <v>84</v>
      </c>
      <c r="P48" s="1" t="s">
        <v>84</v>
      </c>
      <c r="Q48" s="1" t="s">
        <v>84</v>
      </c>
      <c r="R48" s="1"/>
      <c r="S48" t="s">
        <v>84</v>
      </c>
      <c r="U48" s="1" t="s">
        <v>84</v>
      </c>
      <c r="V48" s="1" t="s">
        <v>84</v>
      </c>
      <c r="W48" s="1" t="s">
        <v>84</v>
      </c>
      <c r="X48" s="1"/>
      <c r="Y48" s="1"/>
      <c r="Z48" s="1"/>
      <c r="AA48" s="1"/>
      <c r="AC48" s="1"/>
      <c r="AE48" s="1"/>
      <c r="AG48" s="1"/>
      <c r="AP48" s="1" t="s">
        <v>72</v>
      </c>
      <c r="AQ48">
        <v>1</v>
      </c>
      <c r="AR48" s="1" t="s">
        <v>241</v>
      </c>
      <c r="AS48" t="s">
        <v>242</v>
      </c>
      <c r="AT48">
        <v>1280</v>
      </c>
      <c r="AU48" s="1" t="s">
        <v>191</v>
      </c>
      <c r="AV48" s="3">
        <v>42947</v>
      </c>
      <c r="AW48" s="3">
        <v>42947</v>
      </c>
      <c r="AX48" s="3">
        <v>42947</v>
      </c>
      <c r="AY48" s="1" t="s">
        <v>85</v>
      </c>
      <c r="AZ48" s="1" t="s">
        <v>239</v>
      </c>
      <c r="BA48">
        <v>3321</v>
      </c>
      <c r="BB48">
        <v>10</v>
      </c>
      <c r="BC48">
        <v>54202.23</v>
      </c>
      <c r="BD48" s="1" t="s">
        <v>72</v>
      </c>
      <c r="BE48">
        <v>21</v>
      </c>
      <c r="BF48" s="1" t="s">
        <v>250</v>
      </c>
      <c r="BG48" s="1" t="s">
        <v>111</v>
      </c>
      <c r="BH48">
        <v>115.23</v>
      </c>
      <c r="BJ48" s="1"/>
      <c r="BK48" s="1" t="s">
        <v>190</v>
      </c>
      <c r="BL48" s="1" t="s">
        <v>86</v>
      </c>
      <c r="BM48">
        <v>0</v>
      </c>
      <c r="BO48" s="1"/>
      <c r="BP48" s="1"/>
      <c r="BQ48">
        <v>24</v>
      </c>
      <c r="BR48">
        <v>54202.23</v>
      </c>
      <c r="BS48">
        <v>54202.23</v>
      </c>
    </row>
    <row r="49" spans="1:71" x14ac:dyDescent="0.35">
      <c r="A49" s="1" t="s">
        <v>67</v>
      </c>
      <c r="B49" s="1" t="s">
        <v>68</v>
      </c>
      <c r="C49" s="1" t="s">
        <v>69</v>
      </c>
      <c r="D49">
        <v>1</v>
      </c>
      <c r="E49">
        <v>1</v>
      </c>
      <c r="F49" s="2">
        <v>43420.725555555553</v>
      </c>
      <c r="G49" s="3">
        <v>42917</v>
      </c>
      <c r="H49" s="3">
        <v>42947</v>
      </c>
      <c r="I49" s="1" t="s">
        <v>70</v>
      </c>
      <c r="J49">
        <v>1234</v>
      </c>
      <c r="K49">
        <v>1231234455</v>
      </c>
      <c r="L49" s="1" t="s">
        <v>151</v>
      </c>
      <c r="N49" s="1" t="s">
        <v>71</v>
      </c>
      <c r="O49" s="1" t="s">
        <v>84</v>
      </c>
      <c r="P49" s="1" t="s">
        <v>84</v>
      </c>
      <c r="Q49" s="1" t="s">
        <v>84</v>
      </c>
      <c r="R49" s="1"/>
      <c r="S49" t="s">
        <v>84</v>
      </c>
      <c r="U49" s="1" t="s">
        <v>84</v>
      </c>
      <c r="V49" s="1" t="s">
        <v>84</v>
      </c>
      <c r="W49" s="1" t="s">
        <v>84</v>
      </c>
      <c r="X49" s="1"/>
      <c r="Y49" s="1"/>
      <c r="Z49" s="1"/>
      <c r="AA49" s="1"/>
      <c r="AC49" s="1"/>
      <c r="AE49" s="1"/>
      <c r="AG49" s="1"/>
      <c r="AP49" s="1" t="s">
        <v>72</v>
      </c>
      <c r="AQ49">
        <v>1</v>
      </c>
      <c r="AR49" s="1" t="s">
        <v>241</v>
      </c>
      <c r="AS49" t="s">
        <v>242</v>
      </c>
      <c r="AT49">
        <v>1280</v>
      </c>
      <c r="AU49" s="1" t="s">
        <v>191</v>
      </c>
      <c r="AV49" s="3">
        <v>42947</v>
      </c>
      <c r="AW49" s="3">
        <v>42947</v>
      </c>
      <c r="AX49" s="3">
        <v>42947</v>
      </c>
      <c r="AY49" s="1" t="s">
        <v>85</v>
      </c>
      <c r="AZ49" s="1" t="s">
        <v>239</v>
      </c>
      <c r="BA49">
        <v>3321</v>
      </c>
      <c r="BB49">
        <v>10</v>
      </c>
      <c r="BC49">
        <v>54202.23</v>
      </c>
      <c r="BD49" s="1" t="s">
        <v>72</v>
      </c>
      <c r="BE49">
        <v>22</v>
      </c>
      <c r="BF49" s="1" t="s">
        <v>251</v>
      </c>
      <c r="BG49" s="1" t="s">
        <v>197</v>
      </c>
      <c r="BH49">
        <v>35547</v>
      </c>
      <c r="BJ49" s="1"/>
      <c r="BK49" s="1" t="s">
        <v>209</v>
      </c>
      <c r="BL49" s="1" t="s">
        <v>86</v>
      </c>
      <c r="BM49">
        <v>0</v>
      </c>
      <c r="BO49" s="1"/>
      <c r="BP49" s="1"/>
      <c r="BQ49">
        <v>24</v>
      </c>
      <c r="BR49">
        <v>54202.23</v>
      </c>
      <c r="BS49">
        <v>54202.23</v>
      </c>
    </row>
    <row r="50" spans="1:71" x14ac:dyDescent="0.35">
      <c r="A50" s="1" t="s">
        <v>67</v>
      </c>
      <c r="B50" s="1" t="s">
        <v>68</v>
      </c>
      <c r="C50" s="1" t="s">
        <v>69</v>
      </c>
      <c r="D50">
        <v>1</v>
      </c>
      <c r="E50">
        <v>1</v>
      </c>
      <c r="F50" s="2">
        <v>43420.725555555553</v>
      </c>
      <c r="G50" s="3">
        <v>42917</v>
      </c>
      <c r="H50" s="3">
        <v>42947</v>
      </c>
      <c r="I50" s="1" t="s">
        <v>70</v>
      </c>
      <c r="J50">
        <v>1234</v>
      </c>
      <c r="K50">
        <v>1231234455</v>
      </c>
      <c r="L50" s="1" t="s">
        <v>151</v>
      </c>
      <c r="N50" s="1" t="s">
        <v>71</v>
      </c>
      <c r="O50" s="1" t="s">
        <v>84</v>
      </c>
      <c r="P50" s="1" t="s">
        <v>84</v>
      </c>
      <c r="Q50" s="1" t="s">
        <v>84</v>
      </c>
      <c r="R50" s="1"/>
      <c r="S50" t="s">
        <v>84</v>
      </c>
      <c r="U50" s="1" t="s">
        <v>84</v>
      </c>
      <c r="V50" s="1" t="s">
        <v>84</v>
      </c>
      <c r="W50" s="1" t="s">
        <v>84</v>
      </c>
      <c r="X50" s="1"/>
      <c r="Y50" s="1"/>
      <c r="Z50" s="1"/>
      <c r="AA50" s="1"/>
      <c r="AC50" s="1"/>
      <c r="AE50" s="1"/>
      <c r="AG50" s="1"/>
      <c r="AP50" s="1" t="s">
        <v>72</v>
      </c>
      <c r="AQ50">
        <v>1</v>
      </c>
      <c r="AR50" s="1" t="s">
        <v>241</v>
      </c>
      <c r="AS50" t="s">
        <v>242</v>
      </c>
      <c r="AT50">
        <v>1280</v>
      </c>
      <c r="AU50" s="1" t="s">
        <v>191</v>
      </c>
      <c r="AV50" s="3">
        <v>42947</v>
      </c>
      <c r="AW50" s="3">
        <v>42947</v>
      </c>
      <c r="AX50" s="3">
        <v>42947</v>
      </c>
      <c r="AY50" s="1" t="s">
        <v>85</v>
      </c>
      <c r="AZ50" s="1" t="s">
        <v>239</v>
      </c>
      <c r="BA50">
        <v>3321</v>
      </c>
      <c r="BB50">
        <v>10</v>
      </c>
      <c r="BC50">
        <v>54202.23</v>
      </c>
      <c r="BD50" s="1" t="s">
        <v>72</v>
      </c>
      <c r="BE50">
        <v>23</v>
      </c>
      <c r="BF50" s="1" t="s">
        <v>251</v>
      </c>
      <c r="BG50" s="1" t="s">
        <v>86</v>
      </c>
      <c r="BH50">
        <v>0</v>
      </c>
      <c r="BJ50" s="1"/>
      <c r="BK50" s="1"/>
      <c r="BL50" s="1" t="s">
        <v>132</v>
      </c>
      <c r="BM50">
        <v>28900</v>
      </c>
      <c r="BO50" s="1"/>
      <c r="BP50" s="1" t="s">
        <v>209</v>
      </c>
      <c r="BQ50">
        <v>24</v>
      </c>
      <c r="BR50">
        <v>54202.23</v>
      </c>
      <c r="BS50">
        <v>54202.23</v>
      </c>
    </row>
    <row r="51" spans="1:71" x14ac:dyDescent="0.35">
      <c r="A51" s="1" t="s">
        <v>67</v>
      </c>
      <c r="B51" s="1" t="s">
        <v>68</v>
      </c>
      <c r="C51" s="1" t="s">
        <v>69</v>
      </c>
      <c r="D51">
        <v>1</v>
      </c>
      <c r="E51">
        <v>1</v>
      </c>
      <c r="F51" s="2">
        <v>43420.725555555553</v>
      </c>
      <c r="G51" s="3">
        <v>42917</v>
      </c>
      <c r="H51" s="3">
        <v>42947</v>
      </c>
      <c r="I51" s="1" t="s">
        <v>70</v>
      </c>
      <c r="J51">
        <v>1234</v>
      </c>
      <c r="K51">
        <v>1231234455</v>
      </c>
      <c r="L51" s="1" t="s">
        <v>151</v>
      </c>
      <c r="N51" s="1" t="s">
        <v>71</v>
      </c>
      <c r="O51" s="1" t="s">
        <v>84</v>
      </c>
      <c r="P51" s="1" t="s">
        <v>84</v>
      </c>
      <c r="Q51" s="1" t="s">
        <v>84</v>
      </c>
      <c r="R51" s="1"/>
      <c r="S51" t="s">
        <v>84</v>
      </c>
      <c r="U51" s="1" t="s">
        <v>84</v>
      </c>
      <c r="V51" s="1" t="s">
        <v>84</v>
      </c>
      <c r="W51" s="1" t="s">
        <v>84</v>
      </c>
      <c r="X51" s="1"/>
      <c r="Y51" s="1"/>
      <c r="Z51" s="1"/>
      <c r="AA51" s="1"/>
      <c r="AC51" s="1"/>
      <c r="AE51" s="1"/>
      <c r="AG51" s="1"/>
      <c r="AP51" s="1" t="s">
        <v>72</v>
      </c>
      <c r="AQ51">
        <v>1</v>
      </c>
      <c r="AR51" s="1" t="s">
        <v>241</v>
      </c>
      <c r="AS51" t="s">
        <v>242</v>
      </c>
      <c r="AT51">
        <v>1280</v>
      </c>
      <c r="AU51" s="1" t="s">
        <v>191</v>
      </c>
      <c r="AV51" s="3">
        <v>42947</v>
      </c>
      <c r="AW51" s="3">
        <v>42947</v>
      </c>
      <c r="AX51" s="3">
        <v>42947</v>
      </c>
      <c r="AY51" s="1" t="s">
        <v>85</v>
      </c>
      <c r="AZ51" s="1" t="s">
        <v>239</v>
      </c>
      <c r="BA51">
        <v>3321</v>
      </c>
      <c r="BB51">
        <v>10</v>
      </c>
      <c r="BC51">
        <v>54202.23</v>
      </c>
      <c r="BD51" s="1" t="s">
        <v>72</v>
      </c>
      <c r="BE51">
        <v>24</v>
      </c>
      <c r="BF51" s="1" t="s">
        <v>251</v>
      </c>
      <c r="BG51" s="1" t="s">
        <v>86</v>
      </c>
      <c r="BH51">
        <v>0</v>
      </c>
      <c r="BJ51" s="1"/>
      <c r="BK51" s="1"/>
      <c r="BL51" s="1" t="s">
        <v>110</v>
      </c>
      <c r="BM51">
        <v>6647</v>
      </c>
      <c r="BO51" s="1"/>
      <c r="BP51" s="1" t="s">
        <v>209</v>
      </c>
      <c r="BQ51">
        <v>24</v>
      </c>
      <c r="BR51">
        <v>54202.23</v>
      </c>
      <c r="BS51">
        <v>54202.23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</vt:i4>
      </vt:variant>
    </vt:vector>
  </HeadingPairs>
  <TitlesOfParts>
    <vt:vector size="15" baseType="lpstr">
      <vt:lpstr>START</vt:lpstr>
      <vt:lpstr>CIT</vt:lpstr>
      <vt:lpstr>I</vt:lpstr>
      <vt:lpstr>II</vt:lpstr>
      <vt:lpstr>III</vt:lpstr>
      <vt:lpstr>IV</vt:lpstr>
      <vt:lpstr>V</vt:lpstr>
      <vt:lpstr>VI</vt:lpstr>
      <vt:lpstr>VII</vt:lpstr>
      <vt:lpstr>VIII</vt:lpstr>
      <vt:lpstr>IX</vt:lpstr>
      <vt:lpstr>X</vt:lpstr>
      <vt:lpstr>XI</vt:lpstr>
      <vt:lpstr>XII</vt:lpstr>
      <vt:lpstr>CIT!Obszar_wydruku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2019-07-08T18:12:34Z</dcterms:modified>
</cp:coreProperties>
</file>